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376" windowHeight="12432"/>
  </bookViews>
  <sheets>
    <sheet name="mieszkalne_koszty" sheetId="3" r:id="rId1"/>
    <sheet name="Arkusz3" sheetId="4" r:id="rId2"/>
    <sheet name="zbiorowe" sheetId="6" r:id="rId3"/>
    <sheet name="uzytecznosci" sheetId="7" r:id="rId4"/>
    <sheet name="Arkusz1" sheetId="8" r:id="rId5"/>
  </sheets>
  <calcPr calcId="145621"/>
</workbook>
</file>

<file path=xl/calcChain.xml><?xml version="1.0" encoding="utf-8"?>
<calcChain xmlns="http://schemas.openxmlformats.org/spreadsheetml/2006/main">
  <c r="J203" i="3" l="1"/>
  <c r="J205" i="3" s="1"/>
  <c r="E266" i="7" l="1"/>
  <c r="L77" i="7" s="1"/>
  <c r="D266" i="7"/>
  <c r="L76" i="7" s="1"/>
  <c r="F240" i="7"/>
  <c r="E240" i="7"/>
  <c r="D240" i="7"/>
  <c r="F214" i="7"/>
  <c r="E214" i="7"/>
  <c r="D214" i="7"/>
  <c r="F188" i="7"/>
  <c r="E188" i="7"/>
  <c r="D188" i="7"/>
  <c r="F164" i="7"/>
  <c r="E164" i="7"/>
  <c r="D164" i="7"/>
  <c r="F140" i="7"/>
  <c r="E140" i="7"/>
  <c r="D140" i="7"/>
  <c r="F114" i="7"/>
  <c r="E114" i="7"/>
  <c r="D114" i="7"/>
  <c r="F90" i="7"/>
  <c r="E90" i="7"/>
  <c r="D90" i="7"/>
  <c r="F66" i="7"/>
  <c r="E66" i="7"/>
  <c r="D66" i="7"/>
  <c r="F42" i="7"/>
  <c r="E42" i="7"/>
  <c r="D42" i="7"/>
  <c r="D252" i="7"/>
  <c r="F230" i="7"/>
  <c r="D226" i="7"/>
  <c r="D126" i="7"/>
  <c r="D200" i="7"/>
  <c r="E256" i="7"/>
  <c r="D256" i="7"/>
  <c r="E230" i="7"/>
  <c r="D230" i="7"/>
  <c r="F204" i="7"/>
  <c r="E204" i="7"/>
  <c r="D204" i="7"/>
  <c r="F178" i="7"/>
  <c r="E178" i="7"/>
  <c r="D178" i="7"/>
  <c r="D174" i="7"/>
  <c r="D150" i="7"/>
  <c r="F154" i="7"/>
  <c r="E154" i="7"/>
  <c r="D154" i="7"/>
  <c r="F130" i="7"/>
  <c r="E130" i="7"/>
  <c r="D130" i="7"/>
  <c r="L48" i="7" l="1" a="1"/>
  <c r="L50" i="7" s="1"/>
  <c r="D142" i="7"/>
  <c r="F280" i="7" s="1"/>
  <c r="E285" i="7"/>
  <c r="D242" i="7"/>
  <c r="F284" i="7" s="1"/>
  <c r="E283" i="7"/>
  <c r="D190" i="7"/>
  <c r="F282" i="7" s="1"/>
  <c r="E281" i="7"/>
  <c r="E279" i="7"/>
  <c r="E278" i="7"/>
  <c r="D68" i="7"/>
  <c r="F277" i="7" s="1"/>
  <c r="E276" i="7"/>
  <c r="D92" i="7"/>
  <c r="L52" i="7" a="1"/>
  <c r="L53" i="7" s="1"/>
  <c r="L56" i="7" a="1"/>
  <c r="L59" i="7"/>
  <c r="L67" i="7"/>
  <c r="L44" i="7" a="1"/>
  <c r="L46" i="7" s="1"/>
  <c r="L40" i="7" a="1"/>
  <c r="L42" i="7" s="1"/>
  <c r="D276" i="7"/>
  <c r="D277" i="7"/>
  <c r="D279" i="7"/>
  <c r="D281" i="7"/>
  <c r="D283" i="7"/>
  <c r="D285" i="7"/>
  <c r="E277" i="7"/>
  <c r="D44" i="7"/>
  <c r="D116" i="7"/>
  <c r="D166" i="7"/>
  <c r="D216" i="7"/>
  <c r="D268" i="7"/>
  <c r="L60" i="7" a="1"/>
  <c r="L62" i="7" s="1"/>
  <c r="L64" i="7" a="1"/>
  <c r="L66" i="7" s="1"/>
  <c r="L68" i="7" a="1"/>
  <c r="L70" i="7" s="1"/>
  <c r="L72" i="7" a="1"/>
  <c r="L74" i="7" s="1"/>
  <c r="D278" i="7"/>
  <c r="D280" i="7"/>
  <c r="D282" i="7"/>
  <c r="D284" i="7"/>
  <c r="E280" i="7"/>
  <c r="E282" i="7"/>
  <c r="E284" i="7"/>
  <c r="L48" i="7"/>
  <c r="L49" i="7"/>
  <c r="L54" i="7"/>
  <c r="E252" i="7"/>
  <c r="F226" i="7"/>
  <c r="F200" i="7"/>
  <c r="F174" i="7"/>
  <c r="F150" i="7"/>
  <c r="F126" i="7"/>
  <c r="L60" i="7" l="1"/>
  <c r="L75" i="7"/>
  <c r="L73" i="7"/>
  <c r="L72" i="7"/>
  <c r="L68" i="7"/>
  <c r="L64" i="7"/>
  <c r="L65" i="7"/>
  <c r="L52" i="7"/>
  <c r="L44" i="7"/>
  <c r="L47" i="7"/>
  <c r="L41" i="7"/>
  <c r="L40" i="7"/>
  <c r="F283" i="7"/>
  <c r="L71" i="7"/>
  <c r="F279" i="7"/>
  <c r="L55" i="7"/>
  <c r="L58" i="7"/>
  <c r="L56" i="7"/>
  <c r="L57" i="7"/>
  <c r="L51" i="7"/>
  <c r="F278" i="7"/>
  <c r="F285" i="7"/>
  <c r="L78" i="7"/>
  <c r="F281" i="7"/>
  <c r="L63" i="7"/>
  <c r="F276" i="7"/>
  <c r="L43" i="7"/>
  <c r="L61" i="7"/>
  <c r="L69" i="7"/>
  <c r="L45" i="7"/>
  <c r="F104" i="7"/>
  <c r="E104" i="7"/>
  <c r="D104" i="7"/>
  <c r="D100" i="7"/>
  <c r="F80" i="7"/>
  <c r="E80" i="7"/>
  <c r="D80" i="7"/>
  <c r="D76" i="7"/>
  <c r="F56" i="7"/>
  <c r="E56" i="7"/>
  <c r="D56" i="7"/>
  <c r="D52" i="7"/>
  <c r="E32" i="7"/>
  <c r="F32" i="7"/>
  <c r="D32" i="7"/>
  <c r="D28" i="7"/>
  <c r="F100" i="7" l="1"/>
  <c r="F76" i="7"/>
  <c r="F52" i="7"/>
  <c r="F28" i="7"/>
  <c r="F63" i="6"/>
  <c r="D63" i="6"/>
  <c r="F65" i="6"/>
  <c r="D65" i="6"/>
  <c r="E65" i="6"/>
  <c r="E63" i="6"/>
  <c r="F46" i="6"/>
  <c r="E46" i="6"/>
  <c r="F48" i="6"/>
  <c r="E48" i="6"/>
  <c r="D48" i="6"/>
  <c r="D46" i="6"/>
  <c r="F31" i="6"/>
  <c r="E31" i="6"/>
  <c r="D31" i="6"/>
  <c r="F29" i="6"/>
  <c r="E29" i="6"/>
  <c r="D29" i="6"/>
  <c r="F80" i="6"/>
  <c r="E80" i="6"/>
  <c r="F82" i="6"/>
  <c r="E82" i="6"/>
  <c r="D82" i="6"/>
  <c r="D80" i="6"/>
  <c r="D87" i="6"/>
  <c r="F75" i="6"/>
  <c r="E75" i="6"/>
  <c r="D75" i="6"/>
  <c r="D70" i="6"/>
  <c r="F58" i="6"/>
  <c r="E58" i="6"/>
  <c r="D58" i="6"/>
  <c r="D53" i="6"/>
  <c r="F41" i="6"/>
  <c r="E41" i="6"/>
  <c r="D41" i="6"/>
  <c r="D36" i="6"/>
  <c r="I40" i="6" s="1"/>
  <c r="F24" i="6"/>
  <c r="E24" i="6"/>
  <c r="D24" i="6"/>
  <c r="E192" i="3" l="1"/>
  <c r="D192" i="3"/>
  <c r="E190" i="3"/>
  <c r="D190" i="3"/>
  <c r="E191" i="3"/>
  <c r="D191" i="3"/>
  <c r="E189" i="3"/>
  <c r="D189" i="3"/>
  <c r="E188" i="3"/>
  <c r="D188" i="3"/>
  <c r="E187" i="3"/>
  <c r="D187" i="3"/>
  <c r="K71" i="3" l="1"/>
  <c r="M78" i="3"/>
  <c r="L78" i="3"/>
  <c r="G78" i="3"/>
  <c r="S153" i="3" l="1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66" i="3"/>
  <c r="E160" i="3"/>
  <c r="R153" i="3"/>
  <c r="Q153" i="3"/>
  <c r="P153" i="3"/>
  <c r="O153" i="3"/>
  <c r="N153" i="3"/>
  <c r="M153" i="3"/>
  <c r="L153" i="3"/>
  <c r="K153" i="3"/>
  <c r="J153" i="3"/>
  <c r="I153" i="3"/>
  <c r="H153" i="3"/>
  <c r="G153" i="3"/>
  <c r="F153" i="3"/>
  <c r="E153" i="3"/>
  <c r="D153" i="3"/>
  <c r="E144" i="3"/>
  <c r="E143" i="3"/>
  <c r="E142" i="3"/>
  <c r="E141" i="3"/>
  <c r="E140" i="3"/>
  <c r="E139" i="3"/>
  <c r="E138" i="3"/>
  <c r="E137" i="3"/>
  <c r="E136" i="3"/>
  <c r="R130" i="3"/>
  <c r="G130" i="3"/>
  <c r="E130" i="3"/>
  <c r="R123" i="3"/>
  <c r="Q123" i="3"/>
  <c r="P123" i="3"/>
  <c r="O123" i="3"/>
  <c r="N123" i="3"/>
  <c r="M123" i="3"/>
  <c r="L123" i="3"/>
  <c r="K123" i="3"/>
  <c r="J123" i="3"/>
  <c r="I123" i="3"/>
  <c r="H123" i="3"/>
  <c r="G123" i="3"/>
  <c r="F123" i="3"/>
  <c r="E123" i="3"/>
  <c r="D123" i="3"/>
  <c r="P95" i="3"/>
  <c r="Q95" i="3"/>
  <c r="P102" i="3"/>
  <c r="L102" i="3"/>
  <c r="J102" i="3"/>
  <c r="I102" i="3"/>
  <c r="G102" i="3"/>
  <c r="E102" i="3"/>
  <c r="E111" i="3"/>
  <c r="E112" i="3"/>
  <c r="E113" i="3"/>
  <c r="E114" i="3"/>
  <c r="E115" i="3"/>
  <c r="E109" i="3"/>
  <c r="E110" i="3"/>
  <c r="E108" i="3"/>
  <c r="O95" i="3"/>
  <c r="N95" i="3"/>
  <c r="M95" i="3"/>
  <c r="L95" i="3"/>
  <c r="K95" i="3"/>
  <c r="J95" i="3"/>
  <c r="I95" i="3"/>
  <c r="H95" i="3"/>
  <c r="G95" i="3"/>
  <c r="F95" i="3"/>
  <c r="E95" i="3"/>
  <c r="D95" i="3"/>
  <c r="M71" i="3"/>
  <c r="L71" i="3"/>
  <c r="E87" i="3"/>
  <c r="E86" i="3"/>
  <c r="E85" i="3"/>
  <c r="E84" i="3"/>
  <c r="J71" i="3"/>
  <c r="D78" i="3"/>
  <c r="I71" i="3"/>
  <c r="H71" i="3"/>
  <c r="G71" i="3"/>
  <c r="F71" i="3"/>
  <c r="E71" i="3"/>
  <c r="D71" i="3"/>
  <c r="E63" i="3"/>
  <c r="E62" i="3"/>
  <c r="E49" i="3"/>
  <c r="F49" i="3"/>
  <c r="G49" i="3"/>
  <c r="D49" i="3"/>
  <c r="G27" i="3"/>
  <c r="F27" i="3"/>
  <c r="E27" i="3"/>
  <c r="D27" i="3"/>
  <c r="E41" i="3"/>
  <c r="E40" i="3"/>
  <c r="F141" i="3" l="1"/>
  <c r="F167" i="3"/>
  <c r="F169" i="3"/>
  <c r="F180" i="3"/>
  <c r="F176" i="3"/>
  <c r="F168" i="3"/>
  <c r="F178" i="3"/>
  <c r="F174" i="3"/>
  <c r="F170" i="3"/>
  <c r="F166" i="3"/>
  <c r="F177" i="3"/>
  <c r="F173" i="3"/>
  <c r="F172" i="3"/>
  <c r="F139" i="3"/>
  <c r="F179" i="3"/>
  <c r="F175" i="3"/>
  <c r="F171" i="3"/>
  <c r="F142" i="3"/>
  <c r="F143" i="3"/>
  <c r="F144" i="3"/>
  <c r="F136" i="3"/>
  <c r="F140" i="3"/>
  <c r="F138" i="3"/>
  <c r="F137" i="3"/>
  <c r="F41" i="3"/>
  <c r="F114" i="3"/>
  <c r="F109" i="3"/>
  <c r="F112" i="3"/>
  <c r="F108" i="3"/>
  <c r="F111" i="3"/>
  <c r="F115" i="3"/>
  <c r="F110" i="3"/>
  <c r="F113" i="3"/>
  <c r="F86" i="3"/>
  <c r="F87" i="3"/>
  <c r="F84" i="3"/>
  <c r="F85" i="3"/>
  <c r="F62" i="3"/>
  <c r="F63" i="3"/>
  <c r="F40" i="3"/>
  <c r="C148" i="3" l="1"/>
  <c r="F191" i="3" s="1"/>
  <c r="C184" i="3"/>
  <c r="F192" i="3" s="1"/>
  <c r="C44" i="3"/>
  <c r="F187" i="3" s="1"/>
  <c r="C66" i="3"/>
  <c r="F188" i="3" s="1"/>
  <c r="C118" i="3"/>
  <c r="F190" i="3" s="1"/>
  <c r="C90" i="3"/>
  <c r="F189" i="3" s="1"/>
</calcChain>
</file>

<file path=xl/sharedStrings.xml><?xml version="1.0" encoding="utf-8"?>
<sst xmlns="http://schemas.openxmlformats.org/spreadsheetml/2006/main" count="505" uniqueCount="204">
  <si>
    <t>kondygnacje</t>
  </si>
  <si>
    <t>0. Założenia ogólne</t>
  </si>
  <si>
    <t>Warianty</t>
  </si>
  <si>
    <t>ilość lok na kondygnacji (lewo)</t>
  </si>
  <si>
    <t>ilość lok na kondygnacji (prawo)</t>
  </si>
  <si>
    <t>min (lewo)</t>
  </si>
  <si>
    <t>max (lewo)</t>
  </si>
  <si>
    <t>min (prawo)</t>
  </si>
  <si>
    <t>max (prawo)</t>
  </si>
  <si>
    <t>old od granicy działki</t>
  </si>
  <si>
    <t>I</t>
  </si>
  <si>
    <t>wycena</t>
  </si>
  <si>
    <t>II</t>
  </si>
  <si>
    <t>IV</t>
  </si>
  <si>
    <t>III</t>
  </si>
  <si>
    <t xml:space="preserve">(kabel) włókna światłowodowe (2J): </t>
  </si>
  <si>
    <t xml:space="preserve">kable koncentryczne: </t>
  </si>
  <si>
    <t xml:space="preserve">kable miedziane UTP: </t>
  </si>
  <si>
    <t xml:space="preserve">mikrokanalizacja światłowodowa: </t>
  </si>
  <si>
    <t xml:space="preserve">umiejscowienie punktu dystrybucyjnego: </t>
  </si>
  <si>
    <t xml:space="preserve">operatorzy/dostawcy usług - k. miedziane: </t>
  </si>
  <si>
    <t xml:space="preserve">operatorzy/dostawcy usług - światłowody: </t>
  </si>
  <si>
    <t xml:space="preserve">operatorzy/dostawcy usług - k. koncentryczne: </t>
  </si>
  <si>
    <t xml:space="preserve">antena zbiorcza: radio i cyfrowa TV naziemna: </t>
  </si>
  <si>
    <t xml:space="preserve">antena zbiorcza: TV satelitarna: </t>
  </si>
  <si>
    <t xml:space="preserve">lokalne systemy teletechniczne: </t>
  </si>
  <si>
    <t xml:space="preserve">gniazdo abonenckie: </t>
  </si>
  <si>
    <t>wysokość kondygnacji:</t>
  </si>
  <si>
    <t>2. Od 4 do 5 mieszkań</t>
  </si>
  <si>
    <t>1. Od 2 do 3 mieszkań</t>
  </si>
  <si>
    <t>1.1. Oszcowanie wariantów</t>
  </si>
  <si>
    <t>2 mieszkania</t>
  </si>
  <si>
    <t>3 mieszkania</t>
  </si>
  <si>
    <t>liczba</t>
  </si>
  <si>
    <t>koszt modernizacji</t>
  </si>
  <si>
    <t>Liczba mieszkań</t>
  </si>
  <si>
    <t>1.3. Koszt modernizacji mieszkania dla grupy</t>
  </si>
  <si>
    <t>4 mieszkania</t>
  </si>
  <si>
    <t>5 mieszkań</t>
  </si>
  <si>
    <t>2.1. Oszcowanie wariantów</t>
  </si>
  <si>
    <t>2.3. Koszt modernizacji mieszkania dla grupy</t>
  </si>
  <si>
    <t>3. Od 6 do 9 mieszkań</t>
  </si>
  <si>
    <t>6 mieszkań</t>
  </si>
  <si>
    <t>7 mieszkań</t>
  </si>
  <si>
    <t>8 mieszkań</t>
  </si>
  <si>
    <t>9 mieszkań</t>
  </si>
  <si>
    <t>4.1. Oszcowanie wariantów</t>
  </si>
  <si>
    <t>3.1. Oszcowanie wariantów</t>
  </si>
  <si>
    <t>3.3. Koszt modernizacji mieszkania dla grupy</t>
  </si>
  <si>
    <t>4.3. Koszt modernizacji mieszkania dla grupy</t>
  </si>
  <si>
    <t>4. Od 10 do 19 mieszkań</t>
  </si>
  <si>
    <t>10 mieszkań</t>
  </si>
  <si>
    <t>11 mieszkań</t>
  </si>
  <si>
    <t>12 mieszkań</t>
  </si>
  <si>
    <t>13 mieszkań</t>
  </si>
  <si>
    <t>14 mieszkań</t>
  </si>
  <si>
    <t>15 mieszkań</t>
  </si>
  <si>
    <t>16 mieszkań</t>
  </si>
  <si>
    <t>18 mieszkań</t>
  </si>
  <si>
    <t>5. Od 20 do 49 mieszkań</t>
  </si>
  <si>
    <t>20 mieszkań</t>
  </si>
  <si>
    <t>24 mieszkań</t>
  </si>
  <si>
    <t>25 mieszkań</t>
  </si>
  <si>
    <t>27 mieszkań</t>
  </si>
  <si>
    <t>30 mieszkań</t>
  </si>
  <si>
    <t>32 mieszkań</t>
  </si>
  <si>
    <t>36 mieszkań</t>
  </si>
  <si>
    <t>40 mieszkań</t>
  </si>
  <si>
    <t>45 mieszkań</t>
  </si>
  <si>
    <t>5.3. Koszt modernizacji mieszkania dla grupy</t>
  </si>
  <si>
    <t>5.1. Oszcowanie wariantów</t>
  </si>
  <si>
    <t>6. 50 i więcej mieszkań</t>
  </si>
  <si>
    <t>6.1. Oszcowanie wariantów</t>
  </si>
  <si>
    <t>6.3. Koszt modernizacji mieszkania dla grupy</t>
  </si>
  <si>
    <t>x</t>
  </si>
  <si>
    <t>od 2 do 3 mieszkań</t>
  </si>
  <si>
    <t>od 4 do 5 mieszkań</t>
  </si>
  <si>
    <t>od 6 do 9 mieszkań</t>
  </si>
  <si>
    <t>od 10 do 19 mieszkań</t>
  </si>
  <si>
    <t>od 20 do 49 mieszkań</t>
  </si>
  <si>
    <t>50 i więcej mieszkań</t>
  </si>
  <si>
    <t>max</t>
  </si>
  <si>
    <t>min</t>
  </si>
  <si>
    <t>średnia</t>
  </si>
  <si>
    <t>1. Akademini i domy studenckie</t>
  </si>
  <si>
    <t>Liczba lokali mieszkalnych</t>
  </si>
  <si>
    <t>Średnia</t>
  </si>
  <si>
    <t>2. Domy mieszkalne dla osób starszych, domy opieki społecznej</t>
  </si>
  <si>
    <t>1.2. Średnia</t>
  </si>
  <si>
    <t>2.2. Średnia</t>
  </si>
  <si>
    <t>3.2. Średnia</t>
  </si>
  <si>
    <t>3. Hotele robotnicze</t>
  </si>
  <si>
    <t>4. Internety i bursy szkolne</t>
  </si>
  <si>
    <t>4.2. Średnia</t>
  </si>
  <si>
    <t>1. (PKOB: 121) hotele i budynki zakwaterowania turystycznego</t>
  </si>
  <si>
    <r>
      <rPr>
        <sz val="11"/>
        <color rgb="FF000000"/>
        <rFont val="Calibri"/>
        <family val="2"/>
        <charset val="238"/>
      </rPr>
      <t>średnia kubatura: 2 495 m</t>
    </r>
    <r>
      <rPr>
        <vertAlign val="superscript"/>
        <sz val="11"/>
        <color rgb="FF000000"/>
        <rFont val="Calibri"/>
        <family val="2"/>
        <charset val="238"/>
      </rPr>
      <t>3</t>
    </r>
  </si>
  <si>
    <t>średnia wysokość kondygnacji: 3 metry</t>
  </si>
  <si>
    <r>
      <rPr>
        <sz val="11"/>
        <color rgb="FF000000"/>
        <rFont val="Calibri"/>
        <family val="2"/>
        <charset val="238"/>
      </rPr>
      <t>średnia wielkość lokalu mieszkalnego: 20 m</t>
    </r>
    <r>
      <rPr>
        <vertAlign val="superscript"/>
        <sz val="11"/>
        <color rgb="FF000000"/>
        <rFont val="Calibri"/>
        <family val="2"/>
        <charset val="238"/>
      </rPr>
      <t>2</t>
    </r>
  </si>
  <si>
    <t>powierzchnia lokali mieszkalnych: 60%</t>
  </si>
  <si>
    <t xml:space="preserve">oszacowana średnia liczba gniazd abonenckich: </t>
  </si>
  <si>
    <t>pensjonat</t>
  </si>
  <si>
    <t>schronisko turystyczne</t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</si>
  <si>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średnia kubatura: 7 770 m</t>
    </r>
    <r>
      <rPr>
        <vertAlign val="superscript"/>
        <sz val="11"/>
        <color rgb="FF000000"/>
        <rFont val="Calibri"/>
        <family val="2"/>
        <charset val="238"/>
      </rPr>
      <t>3</t>
    </r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</si>
  <si>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średnia wysokość kondygnacji: 3,5 metra</t>
    </r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</si>
  <si>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średnia wielkość pomieszczenia biurowego: 30 m</t>
    </r>
    <r>
      <rPr>
        <vertAlign val="superscript"/>
        <sz val="11"/>
        <color rgb="FF000000"/>
        <rFont val="Calibri"/>
        <family val="2"/>
        <charset val="238"/>
      </rPr>
      <t>2</t>
    </r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</si>
  <si>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powierzchnia pomieszczeń biurowych: 80%</t>
    </r>
  </si>
  <si>
    <t>oszacowana średnia liczba gniazd abonenckich:</t>
  </si>
  <si>
    <t>duży budynek biurowy</t>
  </si>
  <si>
    <t>średni budynek biurowy</t>
  </si>
  <si>
    <t>mały budynek biurowy</t>
  </si>
  <si>
    <t>2. (PKOB: 1220) budynki biurowe</t>
  </si>
  <si>
    <t>3. (PKOB: 1230) budynki handlowo-usługowe</t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</si>
  <si>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średnia kubatura: 4 573 m</t>
    </r>
    <r>
      <rPr>
        <vertAlign val="superscript"/>
        <sz val="11"/>
        <color rgb="FF000000"/>
        <rFont val="Calibri"/>
        <family val="2"/>
        <charset val="238"/>
      </rPr>
      <t>3</t>
    </r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</si>
  <si>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średnia wysokość kondygnacji: 4 metry</t>
    </r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</si>
  <si>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średnia wielkość lokalu: 200 m</t>
    </r>
    <r>
      <rPr>
        <vertAlign val="superscript"/>
        <sz val="11"/>
        <color rgb="FF000000"/>
        <rFont val="Calibri"/>
        <family val="2"/>
        <charset val="238"/>
      </rPr>
      <t>2</t>
    </r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</si>
  <si>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powierzchnia lokali: 80%</t>
    </r>
  </si>
  <si>
    <t>galeria handlowa</t>
  </si>
  <si>
    <t>samodzielny budynek handlowu lub usługowy</t>
  </si>
  <si>
    <t>pasaż handlowy</t>
  </si>
  <si>
    <t>duży terminal dworcowy</t>
  </si>
  <si>
    <t>średni terminal dworcowy</t>
  </si>
  <si>
    <t>mały terminal dworcowy</t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</si>
  <si>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średnia kubatura: 10 382 m</t>
    </r>
    <r>
      <rPr>
        <vertAlign val="superscript"/>
        <sz val="11"/>
        <color rgb="FF000000"/>
        <rFont val="Calibri"/>
        <family val="2"/>
        <charset val="238"/>
      </rPr>
      <t>3</t>
    </r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</si>
  <si>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średnia wysokość kondygnacji: 10 metry</t>
    </r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</si>
  <si>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średnia wielkość stanowiska obsługi: 5 m</t>
    </r>
    <r>
      <rPr>
        <vertAlign val="superscript"/>
        <sz val="11"/>
        <color rgb="FF000000"/>
        <rFont val="Calibri"/>
        <family val="2"/>
        <charset val="238"/>
      </rPr>
      <t>2</t>
    </r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</si>
  <si>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powierzchnia stanowisk obsługi: 10%</t>
    </r>
  </si>
  <si>
    <t>4. (PKOB: 1241) budynki łączności, dworców i terminali</t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</si>
  <si>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średnia kubatura: 4 060 m</t>
    </r>
    <r>
      <rPr>
        <vertAlign val="superscript"/>
        <sz val="11"/>
        <color rgb="FF000000"/>
        <rFont val="Calibri"/>
        <family val="2"/>
        <charset val="238"/>
      </rPr>
      <t>3</t>
    </r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</si>
  <si>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średnia wielkość pomieszczenia widowiskowego: 150 m</t>
    </r>
    <r>
      <rPr>
        <vertAlign val="superscript"/>
        <sz val="11"/>
        <color rgb="FF000000"/>
        <rFont val="Calibri"/>
        <family val="2"/>
        <charset val="238"/>
      </rPr>
      <t>2</t>
    </r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</si>
  <si>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powierzchnia pomieszczenia widowiskowego: 60%</t>
    </r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</si>
  <si>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średnia wielkość pomieszczeń biurowych: 15 m</t>
    </r>
    <r>
      <rPr>
        <vertAlign val="superscript"/>
        <sz val="11"/>
        <color rgb="FF000000"/>
        <rFont val="Calibri"/>
        <family val="2"/>
        <charset val="238"/>
      </rPr>
      <t>2</t>
    </r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</si>
  <si>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powierzchnia pomieszczeń biurowych: 20%</t>
    </r>
  </si>
  <si>
    <t>kino wielosalowe</t>
  </si>
  <si>
    <t>małe kino studyjne</t>
  </si>
  <si>
    <t>średni budynek teatru</t>
  </si>
  <si>
    <t>5. (PKOB: 1261) ogólnodostępne obiekty kulturalne</t>
  </si>
  <si>
    <t>5.2. Średnia</t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</si>
  <si>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średnia kubatura: 11 112 m</t>
    </r>
    <r>
      <rPr>
        <vertAlign val="superscript"/>
        <sz val="11"/>
        <color rgb="FF000000"/>
        <rFont val="Calibri"/>
        <family val="2"/>
        <charset val="238"/>
      </rPr>
      <t>3</t>
    </r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</si>
  <si>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średnia wielkość lokalu mieszkalnego: 20 m</t>
    </r>
    <r>
      <rPr>
        <vertAlign val="superscript"/>
        <sz val="11"/>
        <color rgb="FF000000"/>
        <rFont val="Calibri"/>
        <family val="2"/>
        <charset val="238"/>
      </rPr>
      <t>2</t>
    </r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</si>
  <si>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powierzchnia lokali mieszkalnych: 60%</t>
    </r>
  </si>
  <si>
    <t>duże muzeum</t>
  </si>
  <si>
    <t>średnia biblioteka miejska</t>
  </si>
  <si>
    <t>mała biblioteka wiejska</t>
  </si>
  <si>
    <t>6. (PKOB: 1262) budynki muzeów i bibliotek</t>
  </si>
  <si>
    <t>6.2. Średnia</t>
  </si>
  <si>
    <t>duży budynek zespołu szkół</t>
  </si>
  <si>
    <t>mała szkoła wiejska</t>
  </si>
  <si>
    <t>7. (PKOB: 1263) budynki szkół i instytucji badawczych</t>
  </si>
  <si>
    <t>7.1. Oszcowanie wariantów</t>
  </si>
  <si>
    <t>7.2. Średnia</t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</si>
  <si>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średnia kubatura: 12 523 m</t>
    </r>
    <r>
      <rPr>
        <vertAlign val="superscript"/>
        <sz val="11"/>
        <color rgb="FF000000"/>
        <rFont val="Calibri"/>
        <family val="2"/>
        <charset val="238"/>
      </rPr>
      <t>3</t>
    </r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</si>
  <si>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średnia wielkość sali: 50 m</t>
    </r>
    <r>
      <rPr>
        <vertAlign val="superscript"/>
        <sz val="11"/>
        <color rgb="FF000000"/>
        <rFont val="Calibri"/>
        <family val="2"/>
        <charset val="238"/>
      </rPr>
      <t>2</t>
    </r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</si>
  <si>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powierzchnia lokali mieszkalnych: 70%</t>
    </r>
  </si>
  <si>
    <t>średni budynek szkoły (typ tysiąclatka)</t>
  </si>
  <si>
    <t>8.1. Oszcowanie wariantów</t>
  </si>
  <si>
    <t>8.2. Średnia</t>
  </si>
  <si>
    <t>8. (PKOB: 1264) budynki szpitali i zakładów opieki medycznej</t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</si>
  <si>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średnia kubatura: 7 244 m</t>
    </r>
    <r>
      <rPr>
        <vertAlign val="superscript"/>
        <sz val="11"/>
        <color rgb="FF000000"/>
        <rFont val="Calibri"/>
        <family val="2"/>
        <charset val="238"/>
      </rPr>
      <t>3</t>
    </r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</si>
  <si>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średnia wysokość kondygnacji: 3,5 metry</t>
    </r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</si>
  <si>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średnia wielkość sali: 30 m</t>
    </r>
    <r>
      <rPr>
        <vertAlign val="superscript"/>
        <sz val="11"/>
        <color rgb="FF000000"/>
        <rFont val="Calibri"/>
        <family val="2"/>
        <charset val="238"/>
      </rPr>
      <t>2</t>
    </r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</si>
  <si>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powierzchnia sali: 40%</t>
    </r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</si>
  <si>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średnia wielkość pomieszczenia biurowego: 15 m</t>
    </r>
    <r>
      <rPr>
        <vertAlign val="superscript"/>
        <sz val="11"/>
        <color rgb="FF000000"/>
        <rFont val="Calibri"/>
        <family val="2"/>
        <charset val="238"/>
      </rPr>
      <t>2</t>
    </r>
  </si>
  <si>
    <t>mała przychodnia lekarzy rodzinnych</t>
  </si>
  <si>
    <t>szpital wielospecjalistyczny</t>
  </si>
  <si>
    <t>średnia przychodnia specjalistyczna</t>
  </si>
  <si>
    <t>9. (PKOB: 1265) budynki kultury fizycznej</t>
  </si>
  <si>
    <t>9.1. Oszcowanie wariantów</t>
  </si>
  <si>
    <t>9.2. Średnia</t>
  </si>
  <si>
    <t>budynek centrum sportu i rekreacji</t>
  </si>
  <si>
    <t>budynek pływalni</t>
  </si>
  <si>
    <t>samodzielny budynek siłowni</t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</si>
  <si>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średnia kubatura: 10 463 m</t>
    </r>
    <r>
      <rPr>
        <vertAlign val="superscript"/>
        <sz val="11"/>
        <color rgb="FF000000"/>
        <rFont val="Calibri"/>
        <family val="2"/>
        <charset val="238"/>
      </rPr>
      <t>3</t>
    </r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</si>
  <si>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średnia wielkość sal sportowych: 300 m</t>
    </r>
    <r>
      <rPr>
        <vertAlign val="superscript"/>
        <sz val="11"/>
        <color rgb="FF000000"/>
        <rFont val="Calibri"/>
        <family val="2"/>
        <charset val="238"/>
      </rPr>
      <t>2</t>
    </r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</si>
  <si>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powierzchnia sal sportowych: 60%</t>
    </r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</si>
  <si>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średnia wielkość pomieszczenia biurowego: 10 m</t>
    </r>
    <r>
      <rPr>
        <vertAlign val="superscript"/>
        <sz val="11"/>
        <color rgb="FF000000"/>
        <rFont val="Calibri"/>
        <family val="2"/>
        <charset val="238"/>
      </rPr>
      <t>2</t>
    </r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</si>
  <si>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powierzchnia pomieszczeń biurowych: 10%</t>
    </r>
  </si>
  <si>
    <t>10.1. Oszcowanie wariantów</t>
  </si>
  <si>
    <t>10.2. Średnia</t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</si>
  <si>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średnia kubatura: 5 023 m</t>
    </r>
    <r>
      <rPr>
        <vertAlign val="superscript"/>
        <sz val="11"/>
        <color rgb="FF000000"/>
        <rFont val="Calibri"/>
        <family val="2"/>
        <charset val="238"/>
      </rPr>
      <t>3</t>
    </r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</si>
  <si>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średnia wysokość kondygnacji: 20 metry</t>
    </r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</si>
  <si>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średnia wielkość pomieszczeń do  sprawowania kultu: 300 m</t>
    </r>
    <r>
      <rPr>
        <vertAlign val="superscript"/>
        <sz val="11"/>
        <color rgb="FF000000"/>
        <rFont val="Calibri"/>
        <family val="2"/>
        <charset val="238"/>
      </rPr>
      <t>2</t>
    </r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</si>
  <si>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powierzchnia sal sportowych: 80%</t>
    </r>
  </si>
  <si>
    <t>10. (PKOB: 1272) budynki przeznaczone do sprawowania kultu religijnego i czynności religijnych</t>
  </si>
  <si>
    <t>dom pogrzebowy</t>
  </si>
  <si>
    <t>kościół</t>
  </si>
  <si>
    <t>hotel</t>
  </si>
  <si>
    <t>hotele i budynki zakwaterowania turystycznego</t>
  </si>
  <si>
    <t>budynki biurowe</t>
  </si>
  <si>
    <t>budynki handlowo-usługowe</t>
  </si>
  <si>
    <t>budynki łączności, dworców i terminali</t>
  </si>
  <si>
    <t>ogólnodostępne obiekty kulturalne</t>
  </si>
  <si>
    <t>budynki muzeów i bibliotek</t>
  </si>
  <si>
    <t>budynki szkół i instytucji badawczych</t>
  </si>
  <si>
    <t>budynki szpitali i zakładów opieki medycznej</t>
  </si>
  <si>
    <t>budynki kultury fizycznej</t>
  </si>
  <si>
    <t>budynki przeznaczone do sprawowania kultu…</t>
  </si>
  <si>
    <t>Wycena zaktualizowana</t>
  </si>
  <si>
    <r>
      <t>è</t>
    </r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</rPr>
      <t>średnia wysokość kondygnacji: 5 metry</t>
    </r>
  </si>
  <si>
    <t>1.2. Budynki o poszczególnej liczbie mieszkań</t>
  </si>
  <si>
    <t>2.2. Budynki o poszczególnej liczbie mieszkań</t>
  </si>
  <si>
    <t>3.2. Budynki o poszczególnej liczbie mieszkań</t>
  </si>
  <si>
    <t>4.2. Budynki o poszczególnej liczbie mieszkań</t>
  </si>
  <si>
    <t>5.2. Budynki o poszczególnej liczbie mieszkań</t>
  </si>
  <si>
    <t>6.2. Budynki o poszczególnej liczbie mieszkań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</si>
</sst>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_);[Red]\(#,##0\)"/>
    <numFmt numFmtId="165" formatCode="&quot;$&quot;#,##0_);[Red]\(&quot;$&quot;#,##0\)"/>
    <numFmt numFmtId="166" formatCode="_-* #,##0\ _z_ł_-;\-* #,##0\ _z_ł_-;_-* &quot;-&quot;??\ _z_ł_-;_-@_-"/>
    <numFmt numFmtId="167" formatCode="_-* #,##0\ &quot;zł&quot;_-;\-* #,##0\ &quot;zł&quot;_-;_-* &quot;-&quot;??\ &quot;zł&quot;_-;_-@_-"/>
  </numFmts>
  <fonts count="26" x14ac:knownFonts="1">
    <font>
      <sz val="10"/>
      <color theme="1"/>
      <name val="Arial"/>
      <family val="2"/>
      <charset val="238"/>
    </font>
    <font>
      <sz val="10"/>
      <name val="Arial"/>
      <charset val="238"/>
    </font>
    <font>
      <sz val="10"/>
      <name val="MS Sans Serif"/>
      <family val="2"/>
      <charset val="238"/>
    </font>
    <font>
      <sz val="10"/>
      <name val="Arial CE"/>
      <charset val="238"/>
    </font>
    <font>
      <sz val="10"/>
      <color theme="1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0"/>
      <name val="Arial"/>
      <family val="2"/>
      <charset val="238"/>
    </font>
    <font>
      <sz val="7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vertAlign val="superscript"/>
      <sz val="11"/>
      <color rgb="FF000000"/>
      <name val="Calibri"/>
      <family val="2"/>
      <charset val="238"/>
    </font>
    <font>
      <b/>
      <sz val="10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2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12" applyNumberFormat="0" applyAlignment="0" applyProtection="0"/>
    <xf numFmtId="0" fontId="13" fillId="8" borderId="13" applyNumberFormat="0" applyAlignment="0" applyProtection="0"/>
    <xf numFmtId="0" fontId="14" fillId="8" borderId="12" applyNumberFormat="0" applyAlignment="0" applyProtection="0"/>
    <xf numFmtId="0" fontId="15" fillId="0" borderId="14" applyNumberFormat="0" applyFill="0" applyAlignment="0" applyProtection="0"/>
    <xf numFmtId="0" fontId="16" fillId="9" borderId="15" applyNumberFormat="0" applyAlignment="0" applyProtection="0"/>
    <xf numFmtId="0" fontId="17" fillId="0" borderId="0" applyNumberFormat="0" applyFill="0" applyBorder="0" applyAlignment="0" applyProtection="0"/>
    <xf numFmtId="0" fontId="4" fillId="10" borderId="16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7" applyNumberFormat="0" applyFill="0" applyAlignment="0" applyProtection="0"/>
    <xf numFmtId="0" fontId="20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0" fillId="34" borderId="0" applyNumberFormat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97">
    <xf numFmtId="0" fontId="0" fillId="0" borderId="0" xfId="0"/>
    <xf numFmtId="0" fontId="0" fillId="0" borderId="2" xfId="0" applyBorder="1"/>
    <xf numFmtId="0" fontId="0" fillId="0" borderId="1" xfId="0" applyBorder="1"/>
    <xf numFmtId="0" fontId="0" fillId="2" borderId="0" xfId="0" applyFill="1"/>
    <xf numFmtId="0" fontId="0" fillId="2" borderId="0" xfId="0" applyFill="1" applyBorder="1"/>
    <xf numFmtId="0" fontId="19" fillId="2" borderId="0" xfId="0" applyFont="1" applyFill="1"/>
    <xf numFmtId="0" fontId="0" fillId="2" borderId="18" xfId="0" applyFill="1" applyBorder="1"/>
    <xf numFmtId="44" fontId="19" fillId="2" borderId="18" xfId="6" applyFont="1" applyFill="1" applyBorder="1"/>
    <xf numFmtId="0" fontId="0" fillId="2" borderId="6" xfId="0" applyFill="1" applyBorder="1"/>
    <xf numFmtId="0" fontId="0" fillId="3" borderId="18" xfId="0" applyFill="1" applyBorder="1"/>
    <xf numFmtId="0" fontId="0" fillId="3" borderId="18" xfId="0" applyFill="1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5" xfId="0" applyBorder="1"/>
    <xf numFmtId="44" fontId="0" fillId="2" borderId="0" xfId="0" applyNumberFormat="1" applyFill="1" applyBorder="1"/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2" borderId="18" xfId="0" applyFill="1" applyBorder="1"/>
    <xf numFmtId="0" fontId="0" fillId="3" borderId="18" xfId="0" applyFill="1" applyBorder="1"/>
    <xf numFmtId="0" fontId="0" fillId="3" borderId="18" xfId="0" applyFill="1" applyBorder="1" applyAlignment="1">
      <alignment horizontal="center"/>
    </xf>
    <xf numFmtId="0" fontId="0" fillId="2" borderId="0" xfId="0" applyFill="1" applyAlignment="1">
      <alignment wrapText="1"/>
    </xf>
    <xf numFmtId="44" fontId="0" fillId="2" borderId="0" xfId="0" applyNumberFormat="1" applyFill="1"/>
    <xf numFmtId="44" fontId="0" fillId="2" borderId="20" xfId="0" applyNumberFormat="1" applyFill="1" applyBorder="1"/>
    <xf numFmtId="0" fontId="0" fillId="2" borderId="18" xfId="0" applyFill="1" applyBorder="1" applyAlignment="1">
      <alignment horizontal="left"/>
    </xf>
    <xf numFmtId="0" fontId="0" fillId="2" borderId="18" xfId="0" applyFill="1" applyBorder="1" applyAlignment="1">
      <alignment horizontal="center"/>
    </xf>
    <xf numFmtId="0" fontId="0" fillId="2" borderId="18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167" fontId="0" fillId="2" borderId="20" xfId="0" applyNumberFormat="1" applyFill="1" applyBorder="1"/>
    <xf numFmtId="167" fontId="0" fillId="2" borderId="0" xfId="0" applyNumberFormat="1" applyFill="1"/>
    <xf numFmtId="167" fontId="0" fillId="2" borderId="0" xfId="6" applyNumberFormat="1" applyFont="1" applyFill="1"/>
    <xf numFmtId="167" fontId="0" fillId="0" borderId="0" xfId="6" applyNumberFormat="1" applyFont="1"/>
    <xf numFmtId="0" fontId="0" fillId="2" borderId="22" xfId="0" applyFill="1" applyBorder="1"/>
    <xf numFmtId="0" fontId="0" fillId="3" borderId="22" xfId="0" applyFill="1" applyBorder="1"/>
    <xf numFmtId="0" fontId="0" fillId="2" borderId="0" xfId="0" applyFill="1" applyBorder="1" applyAlignment="1">
      <alignment horizontal="center"/>
    </xf>
    <xf numFmtId="0" fontId="19" fillId="35" borderId="18" xfId="0" applyFont="1" applyFill="1" applyBorder="1" applyAlignment="1">
      <alignment horizontal="center"/>
    </xf>
    <xf numFmtId="167" fontId="19" fillId="35" borderId="18" xfId="6" applyNumberFormat="1" applyFont="1" applyFill="1" applyBorder="1" applyAlignment="1">
      <alignment horizontal="center"/>
    </xf>
    <xf numFmtId="0" fontId="19" fillId="35" borderId="23" xfId="0" applyFont="1" applyFill="1" applyBorder="1" applyAlignment="1">
      <alignment horizontal="center"/>
    </xf>
    <xf numFmtId="167" fontId="19" fillId="35" borderId="24" xfId="6" applyNumberFormat="1" applyFont="1" applyFill="1" applyBorder="1" applyAlignment="1">
      <alignment horizontal="center"/>
    </xf>
    <xf numFmtId="44" fontId="25" fillId="35" borderId="32" xfId="6" applyFont="1" applyFill="1" applyBorder="1" applyAlignment="1">
      <alignment horizontal="center"/>
    </xf>
    <xf numFmtId="167" fontId="19" fillId="35" borderId="25" xfId="6" applyNumberFormat="1" applyFont="1" applyFill="1" applyBorder="1" applyAlignment="1">
      <alignment horizontal="center"/>
    </xf>
    <xf numFmtId="0" fontId="0" fillId="35" borderId="5" xfId="0" applyFill="1" applyBorder="1"/>
    <xf numFmtId="0" fontId="0" fillId="35" borderId="2" xfId="0" applyFill="1" applyBorder="1" applyAlignment="1">
      <alignment horizontal="center"/>
    </xf>
    <xf numFmtId="0" fontId="0" fillId="35" borderId="4" xfId="0" applyFill="1" applyBorder="1"/>
    <xf numFmtId="0" fontId="0" fillId="35" borderId="1" xfId="0" applyFill="1" applyBorder="1" applyAlignment="1">
      <alignment horizontal="center"/>
    </xf>
    <xf numFmtId="0" fontId="0" fillId="35" borderId="8" xfId="0" applyFill="1" applyBorder="1"/>
    <xf numFmtId="0" fontId="0" fillId="35" borderId="7" xfId="0" applyFill="1" applyBorder="1" applyAlignment="1">
      <alignment horizontal="center"/>
    </xf>
    <xf numFmtId="0" fontId="0" fillId="35" borderId="6" xfId="0" applyFill="1" applyBorder="1"/>
    <xf numFmtId="0" fontId="0" fillId="35" borderId="20" xfId="0" applyFill="1" applyBorder="1" applyAlignment="1">
      <alignment horizontal="center"/>
    </xf>
    <xf numFmtId="0" fontId="0" fillId="35" borderId="18" xfId="0" applyFill="1" applyBorder="1" applyAlignment="1">
      <alignment horizontal="center"/>
    </xf>
    <xf numFmtId="0" fontId="19" fillId="35" borderId="21" xfId="0" applyFont="1" applyFill="1" applyBorder="1" applyAlignment="1">
      <alignment horizontal="center"/>
    </xf>
    <xf numFmtId="44" fontId="19" fillId="35" borderId="29" xfId="0" applyNumberFormat="1" applyFont="1" applyFill="1" applyBorder="1" applyAlignment="1">
      <alignment horizontal="center" vertical="center"/>
    </xf>
    <xf numFmtId="44" fontId="19" fillId="35" borderId="24" xfId="0" applyNumberFormat="1" applyFont="1" applyFill="1" applyBorder="1" applyAlignment="1">
      <alignment horizontal="center" vertical="center"/>
    </xf>
    <xf numFmtId="44" fontId="19" fillId="35" borderId="25" xfId="0" applyNumberFormat="1" applyFont="1" applyFill="1" applyBorder="1" applyAlignment="1">
      <alignment horizontal="center" vertical="center"/>
    </xf>
    <xf numFmtId="44" fontId="25" fillId="35" borderId="30" xfId="50" applyFont="1" applyFill="1" applyBorder="1"/>
    <xf numFmtId="44" fontId="19" fillId="35" borderId="31" xfId="6" applyFont="1" applyFill="1" applyBorder="1"/>
    <xf numFmtId="44" fontId="19" fillId="35" borderId="26" xfId="6" applyFont="1" applyFill="1" applyBorder="1"/>
    <xf numFmtId="44" fontId="19" fillId="35" borderId="27" xfId="6" applyFont="1" applyFill="1" applyBorder="1"/>
    <xf numFmtId="0" fontId="19" fillId="35" borderId="28" xfId="0" applyFont="1" applyFill="1" applyBorder="1" applyAlignment="1">
      <alignment horizontal="center"/>
    </xf>
    <xf numFmtId="44" fontId="19" fillId="35" borderId="23" xfId="6" applyFont="1" applyFill="1" applyBorder="1"/>
    <xf numFmtId="44" fontId="19" fillId="35" borderId="24" xfId="6" applyFont="1" applyFill="1" applyBorder="1"/>
    <xf numFmtId="44" fontId="19" fillId="35" borderId="25" xfId="6" applyFont="1" applyFill="1" applyBorder="1"/>
    <xf numFmtId="44" fontId="19" fillId="35" borderId="29" xfId="6" applyFont="1" applyFill="1" applyBorder="1"/>
    <xf numFmtId="44" fontId="19" fillId="2" borderId="18" xfId="6" applyFont="1" applyFill="1" applyBorder="1" applyAlignment="1">
      <alignment horizontal="right"/>
    </xf>
    <xf numFmtId="166" fontId="0" fillId="2" borderId="18" xfId="51" applyNumberFormat="1" applyFont="1" applyFill="1" applyBorder="1" applyAlignment="1">
      <alignment horizontal="center"/>
    </xf>
    <xf numFmtId="0" fontId="19" fillId="35" borderId="18" xfId="0" applyFont="1" applyFill="1" applyBorder="1"/>
    <xf numFmtId="0" fontId="0" fillId="35" borderId="2" xfId="0" applyFill="1" applyBorder="1"/>
    <xf numFmtId="0" fontId="19" fillId="35" borderId="5" xfId="0" applyFont="1" applyFill="1" applyBorder="1"/>
    <xf numFmtId="0" fontId="19" fillId="35" borderId="3" xfId="0" applyFont="1" applyFill="1" applyBorder="1" applyAlignment="1">
      <alignment horizontal="center"/>
    </xf>
    <xf numFmtId="0" fontId="19" fillId="35" borderId="2" xfId="0" applyFont="1" applyFill="1" applyBorder="1" applyAlignment="1">
      <alignment horizontal="center"/>
    </xf>
    <xf numFmtId="44" fontId="0" fillId="2" borderId="18" xfId="0" applyNumberFormat="1" applyFill="1" applyBorder="1"/>
    <xf numFmtId="0" fontId="19" fillId="2" borderId="3" xfId="0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/>
    </xf>
    <xf numFmtId="0" fontId="19" fillId="2" borderId="18" xfId="0" applyFont="1" applyFill="1" applyBorder="1"/>
    <xf numFmtId="0" fontId="19" fillId="2" borderId="18" xfId="0" applyFont="1" applyFill="1" applyBorder="1" applyAlignment="1">
      <alignment horizontal="center"/>
    </xf>
    <xf numFmtId="44" fontId="0" fillId="2" borderId="18" xfId="6" applyFont="1" applyFill="1" applyBorder="1"/>
    <xf numFmtId="0" fontId="0" fillId="35" borderId="20" xfId="0" applyFill="1" applyBorder="1"/>
    <xf numFmtId="0" fontId="19" fillId="35" borderId="19" xfId="0" applyFont="1" applyFill="1" applyBorder="1"/>
    <xf numFmtId="0" fontId="19" fillId="35" borderId="19" xfId="0" applyFont="1" applyFill="1" applyBorder="1" applyAlignment="1">
      <alignment horizontal="center"/>
    </xf>
    <xf numFmtId="0" fontId="19" fillId="35" borderId="20" xfId="0" applyFont="1" applyFill="1" applyBorder="1" applyAlignment="1">
      <alignment horizontal="center"/>
    </xf>
    <xf numFmtId="0" fontId="19" fillId="2" borderId="19" xfId="0" applyFont="1" applyFill="1" applyBorder="1"/>
    <xf numFmtId="0" fontId="19" fillId="2" borderId="19" xfId="0" applyFont="1" applyFill="1" applyBorder="1" applyAlignment="1">
      <alignment horizontal="center"/>
    </xf>
    <xf numFmtId="0" fontId="19" fillId="2" borderId="20" xfId="0" applyFont="1" applyFill="1" applyBorder="1" applyAlignment="1">
      <alignment horizontal="center"/>
    </xf>
    <xf numFmtId="0" fontId="0" fillId="35" borderId="1" xfId="0" applyFill="1" applyBorder="1"/>
    <xf numFmtId="0" fontId="0" fillId="35" borderId="7" xfId="0" applyFill="1" applyBorder="1"/>
    <xf numFmtId="44" fontId="19" fillId="35" borderId="23" xfId="6" applyFont="1" applyFill="1" applyBorder="1" applyAlignment="1">
      <alignment horizontal="center"/>
    </xf>
    <xf numFmtId="44" fontId="19" fillId="35" borderId="24" xfId="6" applyFont="1" applyFill="1" applyBorder="1" applyAlignment="1">
      <alignment horizontal="center"/>
    </xf>
    <xf numFmtId="44" fontId="19" fillId="35" borderId="25" xfId="6" applyFont="1" applyFill="1" applyBorder="1" applyAlignment="1">
      <alignment horizontal="center"/>
    </xf>
    <xf numFmtId="9" fontId="0" fillId="35" borderId="1" xfId="0" applyNumberFormat="1" applyFill="1" applyBorder="1"/>
    <xf numFmtId="0" fontId="23" fillId="35" borderId="4" xfId="0" applyFont="1" applyFill="1" applyBorder="1"/>
    <xf numFmtId="0" fontId="23" fillId="35" borderId="8" xfId="0" applyFont="1" applyFill="1" applyBorder="1"/>
    <xf numFmtId="9" fontId="0" fillId="35" borderId="1" xfId="0" applyNumberFormat="1" applyFill="1" applyBorder="1" applyAlignment="1">
      <alignment horizontal="center"/>
    </xf>
    <xf numFmtId="167" fontId="0" fillId="2" borderId="18" xfId="0" applyNumberFormat="1" applyFill="1" applyBorder="1"/>
    <xf numFmtId="167" fontId="19" fillId="35" borderId="23" xfId="6" applyNumberFormat="1" applyFont="1" applyFill="1" applyBorder="1"/>
    <xf numFmtId="167" fontId="19" fillId="35" borderId="24" xfId="6" applyNumberFormat="1" applyFont="1" applyFill="1" applyBorder="1"/>
    <xf numFmtId="167" fontId="19" fillId="35" borderId="25" xfId="6" applyNumberFormat="1" applyFont="1" applyFill="1" applyBorder="1"/>
  </cellXfs>
  <cellStyles count="52">
    <cellStyle name="20% - akcent 1" xfId="25" builtinId="30" customBuiltin="1"/>
    <cellStyle name="20% - akcent 2" xfId="29" builtinId="34" customBuiltin="1"/>
    <cellStyle name="20% - akcent 3" xfId="33" builtinId="38" customBuiltin="1"/>
    <cellStyle name="20% - akcent 4" xfId="37" builtinId="42" customBuiltin="1"/>
    <cellStyle name="20% - akcent 5" xfId="41" builtinId="46" customBuiltin="1"/>
    <cellStyle name="20% - akcent 6" xfId="45" builtinId="50" customBuiltin="1"/>
    <cellStyle name="40% - akcent 1" xfId="26" builtinId="31" customBuiltin="1"/>
    <cellStyle name="40% - akcent 2" xfId="30" builtinId="35" customBuiltin="1"/>
    <cellStyle name="40% - akcent 3" xfId="34" builtinId="39" customBuiltin="1"/>
    <cellStyle name="40% - akcent 4" xfId="38" builtinId="43" customBuiltin="1"/>
    <cellStyle name="40% - akcent 5" xfId="42" builtinId="47" customBuiltin="1"/>
    <cellStyle name="40% - akcent 6" xfId="46" builtinId="51" customBuiltin="1"/>
    <cellStyle name="60% - akcent 1" xfId="27" builtinId="32" customBuiltin="1"/>
    <cellStyle name="60% - akcent 2" xfId="31" builtinId="36" customBuiltin="1"/>
    <cellStyle name="60% - akcent 3" xfId="35" builtinId="40" customBuiltin="1"/>
    <cellStyle name="60% - akcent 4" xfId="39" builtinId="44" customBuiltin="1"/>
    <cellStyle name="60% - akcent 5" xfId="43" builtinId="48" customBuiltin="1"/>
    <cellStyle name="60% - akcent 6" xfId="47" builtinId="52" customBuiltin="1"/>
    <cellStyle name="Akcent 1" xfId="24" builtinId="29" customBuiltin="1"/>
    <cellStyle name="Akcent 2" xfId="28" builtinId="33" customBuiltin="1"/>
    <cellStyle name="Akcent 3" xfId="32" builtinId="37" customBuiltin="1"/>
    <cellStyle name="Akcent 4" xfId="36" builtinId="41" customBuiltin="1"/>
    <cellStyle name="Akcent 5" xfId="40" builtinId="45" customBuiltin="1"/>
    <cellStyle name="Akcent 6" xfId="44" builtinId="49" customBuiltin="1"/>
    <cellStyle name="Comma [0]" xfId="2"/>
    <cellStyle name="Currency [0]" xfId="3"/>
    <cellStyle name="Dane wejściowe" xfId="15" builtinId="20" customBuiltin="1"/>
    <cellStyle name="Dane wyjściowe" xfId="16" builtinId="21" customBuiltin="1"/>
    <cellStyle name="Dobre" xfId="12" builtinId="26" customBuiltin="1"/>
    <cellStyle name="Dziesiętny" xfId="51" builtinId="3"/>
    <cellStyle name="Komórka połączona" xfId="18" builtinId="24" customBuiltin="1"/>
    <cellStyle name="Komórka zaznaczona" xfId="19" builtinId="23" customBuiltin="1"/>
    <cellStyle name="Nagłówek 1" xfId="8" builtinId="16" customBuiltin="1"/>
    <cellStyle name="Nagłówek 2" xfId="9" builtinId="17" customBuiltin="1"/>
    <cellStyle name="Nagłówek 3" xfId="10" builtinId="18" customBuiltin="1"/>
    <cellStyle name="Nagłówek 4" xfId="11" builtinId="19" customBuiltin="1"/>
    <cellStyle name="Neutralne" xfId="14" builtinId="28" customBuiltin="1"/>
    <cellStyle name="Normalny" xfId="0" builtinId="0"/>
    <cellStyle name="Normalny 2" xfId="1"/>
    <cellStyle name="Normalny 3" xfId="5"/>
    <cellStyle name="Normalny 4" xfId="48"/>
    <cellStyle name="Obliczenia" xfId="17" builtinId="22" customBuiltin="1"/>
    <cellStyle name="Procentowy 2" xfId="4"/>
    <cellStyle name="Procentowy 3" xfId="49"/>
    <cellStyle name="Suma" xfId="23" builtinId="25" customBuiltin="1"/>
    <cellStyle name="Tekst objaśnienia" xfId="22" builtinId="53" customBuiltin="1"/>
    <cellStyle name="Tekst ostrzeżenia" xfId="20" builtinId="11" customBuiltin="1"/>
    <cellStyle name="Tytuł" xfId="7" builtinId="15" customBuiltin="1"/>
    <cellStyle name="Uwaga" xfId="21" builtinId="10" customBuiltin="1"/>
    <cellStyle name="Walutowy" xfId="6" builtinId="4"/>
    <cellStyle name="Walutowy 2" xfId="50"/>
    <cellStyle name="Złe" xfId="13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25"/>
    </mc:Choice>
    <mc:Fallback>
      <c:style val="25"/>
    </mc:Fallback>
  </mc:AlternateContent>
  <c:chart>
    <c:autoTitleDeleted val="0"/>
    <c:plotArea>
      <c:layout/>
      <c:stockChart>
        <c:ser>
          <c:idx val="0"/>
          <c:order val="0"/>
          <c:spPr>
            <a:ln w="66675">
              <a:noFill/>
            </a:ln>
          </c:spPr>
          <c:marker>
            <c:symbol val="none"/>
          </c:marker>
          <c:dLbls>
            <c:delete val="1"/>
          </c:dLbls>
          <c:cat>
            <c:strRef>
              <c:f>mieszkalne_koszty!$C$187:$C$192</c:f>
              <c:strCache>
                <c:ptCount val="6"/>
                <c:pt idx="0">
                  <c:v>od 2 do 3 mieszkań</c:v>
                </c:pt>
                <c:pt idx="1">
                  <c:v>od 4 do 5 mieszkań</c:v>
                </c:pt>
                <c:pt idx="2">
                  <c:v>od 6 do 9 mieszkań</c:v>
                </c:pt>
                <c:pt idx="3">
                  <c:v>od 10 do 19 mieszkań</c:v>
                </c:pt>
                <c:pt idx="4">
                  <c:v>od 20 do 49 mieszkań</c:v>
                </c:pt>
                <c:pt idx="5">
                  <c:v>50 i więcej mieszkań</c:v>
                </c:pt>
              </c:strCache>
            </c:strRef>
          </c:cat>
          <c:val>
            <c:numRef>
              <c:f>mieszkalne_koszty!$D$187:$D$192</c:f>
              <c:numCache>
                <c:formatCode>_-* #,##0\ _z_ł_-;\-* #,##0\ _z_ł_-;_-* "-"??\ _z_ł_-;_-@_-</c:formatCode>
                <c:ptCount val="6"/>
                <c:pt idx="0">
                  <c:v>3361</c:v>
                </c:pt>
                <c:pt idx="1">
                  <c:v>2007</c:v>
                </c:pt>
                <c:pt idx="2">
                  <c:v>1690</c:v>
                </c:pt>
                <c:pt idx="3">
                  <c:v>1529</c:v>
                </c:pt>
                <c:pt idx="4">
                  <c:v>1243</c:v>
                </c:pt>
                <c:pt idx="5">
                  <c:v>1201</c:v>
                </c:pt>
              </c:numCache>
            </c:numRef>
          </c:val>
          <c:smooth val="0"/>
        </c:ser>
        <c:ser>
          <c:idx val="1"/>
          <c:order val="1"/>
          <c:spPr>
            <a:ln w="66675">
              <a:noFill/>
            </a:ln>
          </c:spPr>
          <c:marker>
            <c:symbol val="none"/>
          </c:marker>
          <c:dLbls>
            <c:delete val="1"/>
          </c:dLbls>
          <c:cat>
            <c:strRef>
              <c:f>mieszkalne_koszty!$C$187:$C$192</c:f>
              <c:strCache>
                <c:ptCount val="6"/>
                <c:pt idx="0">
                  <c:v>od 2 do 3 mieszkań</c:v>
                </c:pt>
                <c:pt idx="1">
                  <c:v>od 4 do 5 mieszkań</c:v>
                </c:pt>
                <c:pt idx="2">
                  <c:v>od 6 do 9 mieszkań</c:v>
                </c:pt>
                <c:pt idx="3">
                  <c:v>od 10 do 19 mieszkań</c:v>
                </c:pt>
                <c:pt idx="4">
                  <c:v>od 20 do 49 mieszkań</c:v>
                </c:pt>
                <c:pt idx="5">
                  <c:v>50 i więcej mieszkań</c:v>
                </c:pt>
              </c:strCache>
            </c:strRef>
          </c:cat>
          <c:val>
            <c:numRef>
              <c:f>mieszkalne_koszty!$E$187:$E$192</c:f>
              <c:numCache>
                <c:formatCode>_-* #,##0\ _z_ł_-;\-* #,##0\ _z_ł_-;_-* "-"??\ _z_ł_-;_-@_-</c:formatCode>
                <c:ptCount val="6"/>
                <c:pt idx="0">
                  <c:v>2401</c:v>
                </c:pt>
                <c:pt idx="1">
                  <c:v>1835</c:v>
                </c:pt>
                <c:pt idx="2">
                  <c:v>1396</c:v>
                </c:pt>
                <c:pt idx="3">
                  <c:v>1055</c:v>
                </c:pt>
                <c:pt idx="4">
                  <c:v>985</c:v>
                </c:pt>
                <c:pt idx="5">
                  <c:v>1069</c:v>
                </c:pt>
              </c:numCache>
            </c:numRef>
          </c:val>
          <c:smooth val="0"/>
        </c:ser>
        <c:ser>
          <c:idx val="2"/>
          <c:order val="2"/>
          <c:spPr>
            <a:ln w="66675">
              <a:noFill/>
            </a:ln>
          </c:spPr>
          <c:marker>
            <c:symbol val="diamond"/>
            <c:size val="9"/>
            <c:spPr>
              <a:solidFill>
                <a:srgbClr val="0070C0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mieszkalne_koszty!$C$187:$C$192</c:f>
              <c:strCache>
                <c:ptCount val="6"/>
                <c:pt idx="0">
                  <c:v>od 2 do 3 mieszkań</c:v>
                </c:pt>
                <c:pt idx="1">
                  <c:v>od 4 do 5 mieszkań</c:v>
                </c:pt>
                <c:pt idx="2">
                  <c:v>od 6 do 9 mieszkań</c:v>
                </c:pt>
                <c:pt idx="3">
                  <c:v>od 10 do 19 mieszkań</c:v>
                </c:pt>
                <c:pt idx="4">
                  <c:v>od 20 do 49 mieszkań</c:v>
                </c:pt>
                <c:pt idx="5">
                  <c:v>50 i więcej mieszkań</c:v>
                </c:pt>
              </c:strCache>
            </c:strRef>
          </c:cat>
          <c:val>
            <c:numRef>
              <c:f>mieszkalne_koszty!$F$187:$F$192</c:f>
              <c:numCache>
                <c:formatCode>_-* #,##0\ _z_ł_-;\-* #,##0\ _z_ł_-;_-* "-"??\ _z_ł_-;_-@_-</c:formatCode>
                <c:ptCount val="6"/>
                <c:pt idx="0">
                  <c:v>3122.3271966957145</c:v>
                </c:pt>
                <c:pt idx="1">
                  <c:v>1949.3616642787772</c:v>
                </c:pt>
                <c:pt idx="2">
                  <c:v>1552.9285608565458</c:v>
                </c:pt>
                <c:pt idx="3">
                  <c:v>1353.3204921516613</c:v>
                </c:pt>
                <c:pt idx="4">
                  <c:v>1119.47242712804</c:v>
                </c:pt>
                <c:pt idx="5">
                  <c:v>1132.8526391210892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hiLowLines>
          <c:spPr>
            <a:ln w="15875">
              <a:headEnd type="none"/>
              <a:tailEnd type="none"/>
            </a:ln>
          </c:spPr>
        </c:hiLowLines>
        <c:axId val="107510016"/>
        <c:axId val="107520000"/>
      </c:stockChart>
      <c:catAx>
        <c:axId val="1075100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pl-PL"/>
          </a:p>
        </c:txPr>
        <c:crossAx val="107520000"/>
        <c:crosses val="autoZero"/>
        <c:auto val="1"/>
        <c:lblAlgn val="ctr"/>
        <c:lblOffset val="100"/>
        <c:noMultiLvlLbl val="0"/>
      </c:catAx>
      <c:valAx>
        <c:axId val="107520000"/>
        <c:scaling>
          <c:orientation val="minMax"/>
          <c:max val="3500"/>
          <c:min val="500"/>
        </c:scaling>
        <c:delete val="0"/>
        <c:axPos val="l"/>
        <c:majorGridlines/>
        <c:numFmt formatCode="_-* #,##0\ _z_ł_-;\-* #,##0\ _z_ł_-;_-* &quot;-&quot;??\ _z_ł_-;_-@_-" sourceLinked="1"/>
        <c:majorTickMark val="out"/>
        <c:minorTickMark val="none"/>
        <c:tickLblPos val="nextTo"/>
        <c:txPr>
          <a:bodyPr/>
          <a:lstStyle/>
          <a:p>
            <a:pPr>
              <a:defRPr sz="700"/>
            </a:pPr>
            <a:endParaRPr lang="pl-PL"/>
          </a:p>
        </c:txPr>
        <c:crossAx val="1075100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25"/>
    </mc:Choice>
    <mc:Fallback>
      <c:style val="25"/>
    </mc:Fallback>
  </mc:AlternateContent>
  <c:chart>
    <c:autoTitleDeleted val="0"/>
    <c:plotArea>
      <c:layout/>
      <c:stockChart>
        <c:ser>
          <c:idx val="0"/>
          <c:order val="0"/>
          <c:spPr>
            <a:ln w="66675">
              <a:noFill/>
            </a:ln>
          </c:spPr>
          <c:marker>
            <c:symbol val="none"/>
          </c:marker>
          <c:dLbls>
            <c:delete val="1"/>
          </c:dLbls>
          <c:cat>
            <c:strRef>
              <c:f>uzytecznosci!$C$276:$C$285</c:f>
              <c:strCache>
                <c:ptCount val="10"/>
                <c:pt idx="0">
                  <c:v>hotele i budynki zakwaterowania turystycznego</c:v>
                </c:pt>
                <c:pt idx="1">
                  <c:v>budynki biurowe</c:v>
                </c:pt>
                <c:pt idx="2">
                  <c:v>budynki handlowo-usługowe</c:v>
                </c:pt>
                <c:pt idx="3">
                  <c:v>budynki łączności, dworców i terminali</c:v>
                </c:pt>
                <c:pt idx="4">
                  <c:v>ogólnodostępne obiekty kulturalne</c:v>
                </c:pt>
                <c:pt idx="5">
                  <c:v>budynki muzeów i bibliotek</c:v>
                </c:pt>
                <c:pt idx="6">
                  <c:v>budynki szkół i instytucji badawczych</c:v>
                </c:pt>
                <c:pt idx="7">
                  <c:v>budynki szpitali i zakładów opieki medycznej</c:v>
                </c:pt>
                <c:pt idx="8">
                  <c:v>budynki kultury fizycznej</c:v>
                </c:pt>
                <c:pt idx="9">
                  <c:v>budynki przeznaczone do sprawowania kultu…</c:v>
                </c:pt>
              </c:strCache>
            </c:strRef>
          </c:cat>
          <c:val>
            <c:numRef>
              <c:f>uzytecznosci!$D$276:$D$285</c:f>
              <c:numCache>
                <c:formatCode>_-* #,##0\ "zł"_-;\-* #,##0\ "zł"_-;_-* "-"??\ "zł"_-;_-@_-</c:formatCode>
                <c:ptCount val="10"/>
                <c:pt idx="0">
                  <c:v>14390</c:v>
                </c:pt>
                <c:pt idx="1">
                  <c:v>15953</c:v>
                </c:pt>
                <c:pt idx="2">
                  <c:v>5761</c:v>
                </c:pt>
                <c:pt idx="3">
                  <c:v>6614</c:v>
                </c:pt>
                <c:pt idx="4">
                  <c:v>6777</c:v>
                </c:pt>
                <c:pt idx="5">
                  <c:v>5761</c:v>
                </c:pt>
                <c:pt idx="6">
                  <c:v>20602</c:v>
                </c:pt>
                <c:pt idx="7">
                  <c:v>8286</c:v>
                </c:pt>
                <c:pt idx="8">
                  <c:v>6524</c:v>
                </c:pt>
                <c:pt idx="9">
                  <c:v>10027</c:v>
                </c:pt>
              </c:numCache>
            </c:numRef>
          </c:val>
          <c:smooth val="0"/>
        </c:ser>
        <c:ser>
          <c:idx val="1"/>
          <c:order val="1"/>
          <c:spPr>
            <a:ln w="66675">
              <a:noFill/>
            </a:ln>
          </c:spPr>
          <c:marker>
            <c:symbol val="none"/>
          </c:marker>
          <c:dLbls>
            <c:delete val="1"/>
          </c:dLbls>
          <c:cat>
            <c:strRef>
              <c:f>uzytecznosci!$C$276:$C$285</c:f>
              <c:strCache>
                <c:ptCount val="10"/>
                <c:pt idx="0">
                  <c:v>hotele i budynki zakwaterowania turystycznego</c:v>
                </c:pt>
                <c:pt idx="1">
                  <c:v>budynki biurowe</c:v>
                </c:pt>
                <c:pt idx="2">
                  <c:v>budynki handlowo-usługowe</c:v>
                </c:pt>
                <c:pt idx="3">
                  <c:v>budynki łączności, dworców i terminali</c:v>
                </c:pt>
                <c:pt idx="4">
                  <c:v>ogólnodostępne obiekty kulturalne</c:v>
                </c:pt>
                <c:pt idx="5">
                  <c:v>budynki muzeów i bibliotek</c:v>
                </c:pt>
                <c:pt idx="6">
                  <c:v>budynki szkół i instytucji badawczych</c:v>
                </c:pt>
                <c:pt idx="7">
                  <c:v>budynki szpitali i zakładów opieki medycznej</c:v>
                </c:pt>
                <c:pt idx="8">
                  <c:v>budynki kultury fizycznej</c:v>
                </c:pt>
                <c:pt idx="9">
                  <c:v>budynki przeznaczone do sprawowania kultu…</c:v>
                </c:pt>
              </c:strCache>
            </c:strRef>
          </c:cat>
          <c:val>
            <c:numRef>
              <c:f>uzytecznosci!$E$276:$E$285</c:f>
              <c:numCache>
                <c:formatCode>_-* #,##0\ "zł"_-;\-* #,##0\ "zł"_-;_-* "-"??\ "zł"_-;_-@_-</c:formatCode>
                <c:ptCount val="10"/>
                <c:pt idx="0">
                  <c:v>104603</c:v>
                </c:pt>
                <c:pt idx="1">
                  <c:v>178462</c:v>
                </c:pt>
                <c:pt idx="2">
                  <c:v>33482</c:v>
                </c:pt>
                <c:pt idx="3">
                  <c:v>52243</c:v>
                </c:pt>
                <c:pt idx="4">
                  <c:v>30389</c:v>
                </c:pt>
                <c:pt idx="5">
                  <c:v>78706</c:v>
                </c:pt>
                <c:pt idx="6">
                  <c:v>99948</c:v>
                </c:pt>
                <c:pt idx="7">
                  <c:v>268413</c:v>
                </c:pt>
                <c:pt idx="8">
                  <c:v>46943</c:v>
                </c:pt>
                <c:pt idx="9">
                  <c:v>11344</c:v>
                </c:pt>
              </c:numCache>
            </c:numRef>
          </c:val>
          <c:smooth val="0"/>
        </c:ser>
        <c:ser>
          <c:idx val="2"/>
          <c:order val="2"/>
          <c:spPr>
            <a:ln w="66675">
              <a:noFill/>
            </a:ln>
          </c:spPr>
          <c:marker>
            <c:symbol val="diamond"/>
            <c:size val="9"/>
            <c:spPr>
              <a:solidFill>
                <a:srgbClr val="0070C0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uzytecznosci!$C$276:$C$285</c:f>
              <c:strCache>
                <c:ptCount val="10"/>
                <c:pt idx="0">
                  <c:v>hotele i budynki zakwaterowania turystycznego</c:v>
                </c:pt>
                <c:pt idx="1">
                  <c:v>budynki biurowe</c:v>
                </c:pt>
                <c:pt idx="2">
                  <c:v>budynki handlowo-usługowe</c:v>
                </c:pt>
                <c:pt idx="3">
                  <c:v>budynki łączności, dworców i terminali</c:v>
                </c:pt>
                <c:pt idx="4">
                  <c:v>ogólnodostępne obiekty kulturalne</c:v>
                </c:pt>
                <c:pt idx="5">
                  <c:v>budynki muzeów i bibliotek</c:v>
                </c:pt>
                <c:pt idx="6">
                  <c:v>budynki szkół i instytucji badawczych</c:v>
                </c:pt>
                <c:pt idx="7">
                  <c:v>budynki szpitali i zakładów opieki medycznej</c:v>
                </c:pt>
                <c:pt idx="8">
                  <c:v>budynki kultury fizycznej</c:v>
                </c:pt>
                <c:pt idx="9">
                  <c:v>budynki przeznaczone do sprawowania kultu…</c:v>
                </c:pt>
              </c:strCache>
            </c:strRef>
          </c:cat>
          <c:val>
            <c:numRef>
              <c:f>uzytecznosci!$F$276:$F$285</c:f>
              <c:numCache>
                <c:formatCode>_-* #,##0\ "zł"_-;\-* #,##0\ "zł"_-;_-* "-"??\ "zł"_-;_-@_-</c:formatCode>
                <c:ptCount val="10"/>
                <c:pt idx="0">
                  <c:v>46596</c:v>
                </c:pt>
                <c:pt idx="1">
                  <c:v>85720</c:v>
                </c:pt>
                <c:pt idx="2">
                  <c:v>16423.333333333332</c:v>
                </c:pt>
                <c:pt idx="3">
                  <c:v>22941.333333333332</c:v>
                </c:pt>
                <c:pt idx="4">
                  <c:v>17375.333333333332</c:v>
                </c:pt>
                <c:pt idx="5">
                  <c:v>31992</c:v>
                </c:pt>
                <c:pt idx="6">
                  <c:v>53377.666666666664</c:v>
                </c:pt>
                <c:pt idx="7">
                  <c:v>104038</c:v>
                </c:pt>
                <c:pt idx="8">
                  <c:v>21588</c:v>
                </c:pt>
                <c:pt idx="9">
                  <c:v>10685.5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hiLowLines>
          <c:spPr>
            <a:ln w="15875">
              <a:headEnd type="none"/>
              <a:tailEnd type="none"/>
            </a:ln>
          </c:spPr>
        </c:hiLowLines>
        <c:axId val="110024576"/>
        <c:axId val="110026112"/>
      </c:stockChart>
      <c:catAx>
        <c:axId val="1100245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600"/>
            </a:pPr>
            <a:endParaRPr lang="pl-PL"/>
          </a:p>
        </c:txPr>
        <c:crossAx val="110026112"/>
        <c:crosses val="autoZero"/>
        <c:auto val="1"/>
        <c:lblAlgn val="ctr"/>
        <c:lblOffset val="100"/>
        <c:noMultiLvlLbl val="0"/>
      </c:catAx>
      <c:valAx>
        <c:axId val="110026112"/>
        <c:scaling>
          <c:orientation val="minMax"/>
          <c:max val="250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700"/>
            </a:pPr>
            <a:endParaRPr lang="pl-PL"/>
          </a:p>
        </c:txPr>
        <c:crossAx val="1100245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414132</xdr:colOff>
      <xdr:row>172</xdr:row>
      <xdr:rowOff>74543</xdr:rowOff>
    </xdr:from>
    <xdr:to>
      <xdr:col>12</xdr:col>
      <xdr:colOff>306458</xdr:colOff>
      <xdr:row>188</xdr:row>
      <xdr:rowOff>158197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285751</xdr:colOff>
      <xdr:row>270</xdr:row>
      <xdr:rowOff>152401</xdr:rowOff>
    </xdr:from>
    <xdr:to>
      <xdr:col>18</xdr:col>
      <xdr:colOff>85725</xdr:colOff>
      <xdr:row>292</xdr:row>
      <xdr:rowOff>76615</xdr:rowOff>
    </xdr:to>
    <xdr:graphicFrame macro="">
      <xdr:nvGraphicFramePr>
        <xdr:cNvPr id="2" name="Wykres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S205"/>
  <sheetViews>
    <sheetView tabSelected="1" topLeftCell="A253" zoomScaleNormal="100" workbookViewId="0">
      <pane xSplit="3" topLeftCell="D1" activePane="topRight" state="frozen"/>
      <selection activeCell="A127" sqref="A127"/>
      <selection pane="topRight" activeCell="C165" sqref="C165"/>
    </sheetView>
  </sheetViews>
  <sheetFormatPr defaultColWidth="9.109375" defaultRowHeight="13.2" x14ac:dyDescent="0.25"/>
  <cols>
    <col min="1" max="1" width="4" style="3" customWidth="1"/>
    <col min="2" max="2" width="2" style="5" customWidth="1"/>
    <col min="3" max="3" width="43.6640625" style="3" customWidth="1"/>
    <col min="4" max="5" width="11.44140625" style="3" bestFit="1" customWidth="1"/>
    <col min="6" max="6" width="18.33203125" style="3" bestFit="1" customWidth="1"/>
    <col min="7" max="16" width="11.44140625" style="3" bestFit="1" customWidth="1"/>
    <col min="17" max="17" width="11.44140625" style="17" customWidth="1"/>
    <col min="18" max="19" width="11.44140625" style="3" bestFit="1" customWidth="1"/>
    <col min="20" max="20" width="9.109375" style="3"/>
    <col min="21" max="21" width="21.33203125" style="3" customWidth="1"/>
    <col min="22" max="16384" width="9.109375" style="3"/>
  </cols>
  <sheetData>
    <row r="4" spans="2:4" x14ac:dyDescent="0.25">
      <c r="B4" s="5" t="s">
        <v>1</v>
      </c>
    </row>
    <row r="6" spans="2:4" x14ac:dyDescent="0.25">
      <c r="C6" s="42" t="s">
        <v>27</v>
      </c>
      <c r="D6" s="43">
        <v>3</v>
      </c>
    </row>
    <row r="7" spans="2:4" x14ac:dyDescent="0.25">
      <c r="C7" s="44" t="s">
        <v>15</v>
      </c>
      <c r="D7" s="45">
        <v>1</v>
      </c>
    </row>
    <row r="8" spans="2:4" x14ac:dyDescent="0.25">
      <c r="C8" s="44" t="s">
        <v>16</v>
      </c>
      <c r="D8" s="45">
        <v>0</v>
      </c>
    </row>
    <row r="9" spans="2:4" x14ac:dyDescent="0.25">
      <c r="C9" s="44" t="s">
        <v>17</v>
      </c>
      <c r="D9" s="45">
        <v>1</v>
      </c>
    </row>
    <row r="10" spans="2:4" x14ac:dyDescent="0.25">
      <c r="C10" s="46" t="s">
        <v>18</v>
      </c>
      <c r="D10" s="47">
        <v>1</v>
      </c>
    </row>
    <row r="11" spans="2:4" x14ac:dyDescent="0.25">
      <c r="C11" s="4"/>
      <c r="D11" s="35"/>
    </row>
    <row r="12" spans="2:4" x14ac:dyDescent="0.25">
      <c r="C12" s="48" t="s">
        <v>19</v>
      </c>
      <c r="D12" s="49">
        <v>0</v>
      </c>
    </row>
    <row r="13" spans="2:4" x14ac:dyDescent="0.25">
      <c r="C13" s="4"/>
      <c r="D13" s="35"/>
    </row>
    <row r="14" spans="2:4" x14ac:dyDescent="0.25">
      <c r="C14" s="42" t="s">
        <v>20</v>
      </c>
      <c r="D14" s="43">
        <v>5</v>
      </c>
    </row>
    <row r="15" spans="2:4" x14ac:dyDescent="0.25">
      <c r="C15" s="44" t="s">
        <v>21</v>
      </c>
      <c r="D15" s="45">
        <v>5</v>
      </c>
    </row>
    <row r="16" spans="2:4" x14ac:dyDescent="0.25">
      <c r="C16" s="46" t="s">
        <v>22</v>
      </c>
      <c r="D16" s="47">
        <v>0</v>
      </c>
    </row>
    <row r="17" spans="2:16" x14ac:dyDescent="0.25">
      <c r="C17" s="4"/>
      <c r="D17" s="35"/>
    </row>
    <row r="18" spans="2:16" x14ac:dyDescent="0.25">
      <c r="C18" s="42" t="s">
        <v>23</v>
      </c>
      <c r="D18" s="43">
        <v>0</v>
      </c>
    </row>
    <row r="19" spans="2:16" x14ac:dyDescent="0.25">
      <c r="C19" s="44" t="s">
        <v>24</v>
      </c>
      <c r="D19" s="45">
        <v>0</v>
      </c>
    </row>
    <row r="20" spans="2:16" x14ac:dyDescent="0.25">
      <c r="C20" s="44" t="s">
        <v>25</v>
      </c>
      <c r="D20" s="45">
        <v>1</v>
      </c>
    </row>
    <row r="21" spans="2:16" x14ac:dyDescent="0.25">
      <c r="C21" s="46" t="s">
        <v>26</v>
      </c>
      <c r="D21" s="47">
        <v>1</v>
      </c>
    </row>
    <row r="23" spans="2:16" s="17" customFormat="1" x14ac:dyDescent="0.25">
      <c r="B23" s="5"/>
    </row>
    <row r="24" spans="2:16" x14ac:dyDescent="0.25">
      <c r="B24" s="5" t="s">
        <v>29</v>
      </c>
    </row>
    <row r="25" spans="2:16" x14ac:dyDescent="0.25">
      <c r="C25" s="3" t="s">
        <v>30</v>
      </c>
    </row>
    <row r="26" spans="2:16" x14ac:dyDescent="0.25">
      <c r="C26" s="36" t="s">
        <v>2</v>
      </c>
      <c r="D26" s="36" t="s">
        <v>10</v>
      </c>
      <c r="E26" s="36" t="s">
        <v>12</v>
      </c>
      <c r="F26" s="36" t="s">
        <v>14</v>
      </c>
      <c r="G26" s="36" t="s">
        <v>13</v>
      </c>
      <c r="M26" s="17"/>
    </row>
    <row r="27" spans="2:16" s="17" customFormat="1" x14ac:dyDescent="0.25">
      <c r="B27" s="5"/>
      <c r="C27" s="10" t="s">
        <v>35</v>
      </c>
      <c r="D27" s="21">
        <f>D28*SUM(D29:D30)</f>
        <v>2</v>
      </c>
      <c r="E27" s="21">
        <f t="shared" ref="E27:G27" si="0">E28*SUM(E29:E30)</f>
        <v>3</v>
      </c>
      <c r="F27" s="21">
        <f t="shared" si="0"/>
        <v>3</v>
      </c>
      <c r="G27" s="21">
        <f t="shared" si="0"/>
        <v>2</v>
      </c>
      <c r="H27" s="3"/>
      <c r="I27" s="3"/>
      <c r="J27" s="3"/>
      <c r="K27" s="3"/>
      <c r="L27" s="3"/>
      <c r="N27" s="3"/>
      <c r="O27" s="3"/>
      <c r="P27" s="3"/>
    </row>
    <row r="28" spans="2:16" x14ac:dyDescent="0.25">
      <c r="C28" s="9" t="s">
        <v>0</v>
      </c>
      <c r="D28" s="6">
        <v>1</v>
      </c>
      <c r="E28" s="6">
        <v>1</v>
      </c>
      <c r="F28" s="6">
        <v>3</v>
      </c>
      <c r="G28" s="6">
        <v>2</v>
      </c>
      <c r="H28" s="17"/>
      <c r="I28" s="17"/>
      <c r="J28" s="17"/>
      <c r="K28" s="17"/>
      <c r="L28" s="17"/>
      <c r="M28" s="17"/>
      <c r="N28" s="17"/>
      <c r="O28" s="17"/>
      <c r="P28" s="17"/>
    </row>
    <row r="29" spans="2:16" x14ac:dyDescent="0.25">
      <c r="C29" s="9" t="s">
        <v>3</v>
      </c>
      <c r="D29" s="6">
        <v>1</v>
      </c>
      <c r="E29" s="6">
        <v>1</v>
      </c>
      <c r="F29" s="6">
        <v>1</v>
      </c>
      <c r="G29" s="6">
        <v>1</v>
      </c>
      <c r="M29" s="17"/>
    </row>
    <row r="30" spans="2:16" x14ac:dyDescent="0.25">
      <c r="C30" s="9" t="s">
        <v>4</v>
      </c>
      <c r="D30" s="6">
        <v>1</v>
      </c>
      <c r="E30" s="6">
        <v>2</v>
      </c>
      <c r="F30" s="6">
        <v>0</v>
      </c>
      <c r="G30" s="6">
        <v>0</v>
      </c>
      <c r="M30" s="17"/>
    </row>
    <row r="31" spans="2:16" x14ac:dyDescent="0.25">
      <c r="C31" s="9" t="s">
        <v>5</v>
      </c>
      <c r="D31" s="9">
        <v>0</v>
      </c>
      <c r="E31" s="9">
        <v>0</v>
      </c>
      <c r="F31" s="9">
        <v>0</v>
      </c>
      <c r="G31" s="9">
        <v>0</v>
      </c>
      <c r="M31" s="17"/>
    </row>
    <row r="32" spans="2:16" x14ac:dyDescent="0.25">
      <c r="C32" s="9" t="s">
        <v>6</v>
      </c>
      <c r="D32" s="6">
        <v>1</v>
      </c>
      <c r="E32" s="6">
        <v>5</v>
      </c>
      <c r="F32" s="6">
        <v>1</v>
      </c>
      <c r="G32" s="6">
        <v>1</v>
      </c>
      <c r="M32" s="17"/>
    </row>
    <row r="33" spans="2:16" x14ac:dyDescent="0.25">
      <c r="C33" s="9" t="s">
        <v>7</v>
      </c>
      <c r="D33" s="9">
        <v>0</v>
      </c>
      <c r="E33" s="9">
        <v>0</v>
      </c>
      <c r="F33" s="9">
        <v>0</v>
      </c>
      <c r="G33" s="9">
        <v>0</v>
      </c>
      <c r="M33" s="17"/>
    </row>
    <row r="34" spans="2:16" x14ac:dyDescent="0.25">
      <c r="C34" s="9" t="s">
        <v>8</v>
      </c>
      <c r="D34" s="6">
        <v>1</v>
      </c>
      <c r="E34" s="6">
        <v>1</v>
      </c>
      <c r="F34" s="6">
        <v>0</v>
      </c>
      <c r="G34" s="6">
        <v>0</v>
      </c>
      <c r="M34" s="17"/>
    </row>
    <row r="35" spans="2:16" ht="13.8" thickBot="1" x14ac:dyDescent="0.3">
      <c r="C35" s="34" t="s">
        <v>9</v>
      </c>
      <c r="D35" s="33">
        <v>0</v>
      </c>
      <c r="E35" s="33">
        <v>0</v>
      </c>
      <c r="F35" s="33">
        <v>0</v>
      </c>
      <c r="G35" s="33">
        <v>0</v>
      </c>
      <c r="M35" s="17"/>
    </row>
    <row r="36" spans="2:16" s="5" customFormat="1" ht="13.8" thickBot="1" x14ac:dyDescent="0.3">
      <c r="C36" s="51" t="s">
        <v>196</v>
      </c>
      <c r="D36" s="52">
        <v>3188</v>
      </c>
      <c r="E36" s="53">
        <v>2401</v>
      </c>
      <c r="F36" s="53">
        <v>2556</v>
      </c>
      <c r="G36" s="54">
        <v>3361</v>
      </c>
      <c r="H36" s="3"/>
      <c r="I36" s="3"/>
      <c r="J36" s="3"/>
      <c r="K36" s="3"/>
      <c r="L36" s="3"/>
      <c r="M36" s="17"/>
      <c r="N36" s="3"/>
      <c r="O36" s="3"/>
      <c r="P36" s="3"/>
    </row>
    <row r="37" spans="2:16" s="17" customFormat="1" x14ac:dyDescent="0.25">
      <c r="B37" s="5"/>
    </row>
    <row r="38" spans="2:16" x14ac:dyDescent="0.25">
      <c r="C38" s="3" t="s">
        <v>198</v>
      </c>
    </row>
    <row r="39" spans="2:16" s="17" customFormat="1" x14ac:dyDescent="0.25">
      <c r="B39" s="5"/>
      <c r="C39" s="74"/>
      <c r="D39" s="81"/>
      <c r="E39" s="82" t="s">
        <v>33</v>
      </c>
      <c r="F39" s="83" t="s">
        <v>34</v>
      </c>
    </row>
    <row r="40" spans="2:16" x14ac:dyDescent="0.25">
      <c r="C40" s="19" t="s">
        <v>31</v>
      </c>
      <c r="D40" s="19">
        <v>2</v>
      </c>
      <c r="E40" s="19">
        <f>Arkusz3!B2</f>
        <v>322720</v>
      </c>
      <c r="F40" s="71">
        <f xml:space="preserve"> AVERAGEIF($D$27:$G$27,D40,D36:G36)</f>
        <v>3274.5</v>
      </c>
    </row>
    <row r="41" spans="2:16" x14ac:dyDescent="0.25">
      <c r="C41" s="19" t="s">
        <v>32</v>
      </c>
      <c r="D41" s="19">
        <v>3</v>
      </c>
      <c r="E41" s="19">
        <f>Arkusz3!B3</f>
        <v>76277</v>
      </c>
      <c r="F41" s="76">
        <f xml:space="preserve"> AVERAGEIF($D$27:$G$27,D41,D36:G36)</f>
        <v>2478.5</v>
      </c>
    </row>
    <row r="43" spans="2:16" x14ac:dyDescent="0.25">
      <c r="C43" s="17" t="s">
        <v>36</v>
      </c>
    </row>
    <row r="44" spans="2:16" x14ac:dyDescent="0.25">
      <c r="C44" s="64">
        <f>SUMPRODUCT(E40:E41,F40:F41)/SUM(E40:E41)</f>
        <v>3122.3271966957145</v>
      </c>
    </row>
    <row r="46" spans="2:16" x14ac:dyDescent="0.25">
      <c r="B46" s="5" t="s">
        <v>28</v>
      </c>
    </row>
    <row r="47" spans="2:16" s="17" customFormat="1" x14ac:dyDescent="0.25">
      <c r="B47" s="5"/>
      <c r="C47" s="17" t="s">
        <v>39</v>
      </c>
      <c r="I47" s="22"/>
    </row>
    <row r="48" spans="2:16" x14ac:dyDescent="0.25">
      <c r="C48" s="36" t="s">
        <v>2</v>
      </c>
      <c r="D48" s="36">
        <v>1</v>
      </c>
      <c r="E48" s="36">
        <v>2</v>
      </c>
      <c r="F48" s="36">
        <v>3</v>
      </c>
      <c r="G48" s="36">
        <v>4</v>
      </c>
      <c r="I48" s="17"/>
    </row>
    <row r="49" spans="2:9" s="17" customFormat="1" x14ac:dyDescent="0.25">
      <c r="B49" s="5"/>
      <c r="C49" s="10" t="s">
        <v>35</v>
      </c>
      <c r="D49" s="21">
        <f>D50*SUM(D51:D52)</f>
        <v>4</v>
      </c>
      <c r="E49" s="21">
        <f>E50*SUM(E51:E52)</f>
        <v>4</v>
      </c>
      <c r="F49" s="21">
        <f>F50*SUM(F51:F52)</f>
        <v>5</v>
      </c>
      <c r="G49" s="21">
        <f>G50*SUM(G51:G52)</f>
        <v>5</v>
      </c>
    </row>
    <row r="50" spans="2:9" x14ac:dyDescent="0.25">
      <c r="C50" s="9" t="s">
        <v>0</v>
      </c>
      <c r="D50" s="6">
        <v>2</v>
      </c>
      <c r="E50" s="6">
        <v>1</v>
      </c>
      <c r="F50" s="6">
        <v>5</v>
      </c>
      <c r="G50" s="6">
        <v>1</v>
      </c>
      <c r="I50" s="17"/>
    </row>
    <row r="51" spans="2:9" x14ac:dyDescent="0.25">
      <c r="C51" s="9" t="s">
        <v>3</v>
      </c>
      <c r="D51" s="6">
        <v>1</v>
      </c>
      <c r="E51" s="6">
        <v>2</v>
      </c>
      <c r="F51" s="6">
        <v>1</v>
      </c>
      <c r="G51" s="6">
        <v>5</v>
      </c>
      <c r="I51" s="17"/>
    </row>
    <row r="52" spans="2:9" x14ac:dyDescent="0.25">
      <c r="C52" s="9" t="s">
        <v>4</v>
      </c>
      <c r="D52" s="6">
        <v>1</v>
      </c>
      <c r="E52" s="6">
        <v>2</v>
      </c>
      <c r="F52" s="6">
        <v>0</v>
      </c>
      <c r="G52" s="6">
        <v>0</v>
      </c>
    </row>
    <row r="53" spans="2:9" x14ac:dyDescent="0.25">
      <c r="C53" s="9" t="s">
        <v>5</v>
      </c>
      <c r="D53" s="9">
        <v>0</v>
      </c>
      <c r="E53" s="9"/>
      <c r="F53" s="9"/>
      <c r="G53" s="9"/>
    </row>
    <row r="54" spans="2:9" x14ac:dyDescent="0.25">
      <c r="C54" s="9" t="s">
        <v>6</v>
      </c>
      <c r="D54" s="6">
        <v>1</v>
      </c>
      <c r="E54" s="6">
        <v>5</v>
      </c>
      <c r="F54" s="6">
        <v>1</v>
      </c>
      <c r="G54" s="6">
        <v>20</v>
      </c>
    </row>
    <row r="55" spans="2:9" x14ac:dyDescent="0.25">
      <c r="C55" s="9" t="s">
        <v>7</v>
      </c>
      <c r="D55" s="9">
        <v>0</v>
      </c>
      <c r="E55" s="9"/>
      <c r="F55" s="9"/>
      <c r="G55" s="9"/>
    </row>
    <row r="56" spans="2:9" x14ac:dyDescent="0.25">
      <c r="C56" s="9" t="s">
        <v>8</v>
      </c>
      <c r="D56" s="6">
        <v>1</v>
      </c>
      <c r="E56" s="6">
        <v>5</v>
      </c>
      <c r="F56" s="6">
        <v>0</v>
      </c>
      <c r="G56" s="6">
        <v>0</v>
      </c>
    </row>
    <row r="57" spans="2:9" ht="13.8" thickBot="1" x14ac:dyDescent="0.3">
      <c r="C57" s="34" t="s">
        <v>9</v>
      </c>
      <c r="D57" s="33">
        <v>0</v>
      </c>
      <c r="E57" s="33">
        <v>0</v>
      </c>
      <c r="F57" s="33">
        <v>0</v>
      </c>
      <c r="G57" s="33">
        <v>0</v>
      </c>
    </row>
    <row r="58" spans="2:9" ht="13.8" thickBot="1" x14ac:dyDescent="0.3">
      <c r="C58" s="51" t="s">
        <v>196</v>
      </c>
      <c r="D58" s="55">
        <v>2007</v>
      </c>
      <c r="E58" s="53">
        <v>1964</v>
      </c>
      <c r="F58" s="53">
        <v>1923</v>
      </c>
      <c r="G58" s="54">
        <v>1835</v>
      </c>
    </row>
    <row r="60" spans="2:9" x14ac:dyDescent="0.25">
      <c r="C60" s="17" t="s">
        <v>199</v>
      </c>
      <c r="D60" s="17"/>
      <c r="E60" s="17"/>
      <c r="F60" s="17"/>
      <c r="G60" s="17"/>
    </row>
    <row r="61" spans="2:9" x14ac:dyDescent="0.25">
      <c r="C61" s="66"/>
      <c r="D61" s="78"/>
      <c r="E61" s="79" t="s">
        <v>33</v>
      </c>
      <c r="F61" s="80" t="s">
        <v>34</v>
      </c>
      <c r="G61" s="17"/>
    </row>
    <row r="62" spans="2:9" x14ac:dyDescent="0.25">
      <c r="C62" s="19" t="s">
        <v>37</v>
      </c>
      <c r="D62" s="19">
        <v>4</v>
      </c>
      <c r="E62" s="19">
        <f>Arkusz3!B4</f>
        <v>68708</v>
      </c>
      <c r="F62" s="71">
        <f xml:space="preserve"> AVERAGEIF($D$49:$G$49,D62,$D$58:$G$58)</f>
        <v>1985.5</v>
      </c>
      <c r="G62" s="17"/>
    </row>
    <row r="63" spans="2:9" x14ac:dyDescent="0.25">
      <c r="C63" s="19" t="s">
        <v>38</v>
      </c>
      <c r="D63" s="19">
        <v>5</v>
      </c>
      <c r="E63" s="19">
        <f>Arkusz3!B5</f>
        <v>35289</v>
      </c>
      <c r="F63" s="76">
        <f xml:space="preserve"> AVERAGEIF($D$49:$G$49,D63,$D$58:$G$58)</f>
        <v>1879</v>
      </c>
      <c r="G63" s="17"/>
    </row>
    <row r="64" spans="2:9" x14ac:dyDescent="0.25">
      <c r="C64" s="17"/>
      <c r="D64" s="17"/>
      <c r="E64" s="17"/>
      <c r="F64" s="17"/>
      <c r="G64" s="17"/>
    </row>
    <row r="65" spans="2:13" x14ac:dyDescent="0.25">
      <c r="C65" s="17" t="s">
        <v>40</v>
      </c>
      <c r="D65" s="17"/>
      <c r="E65" s="17"/>
      <c r="F65" s="17"/>
      <c r="G65" s="17"/>
    </row>
    <row r="66" spans="2:13" x14ac:dyDescent="0.25">
      <c r="C66" s="7">
        <f>SUMPRODUCT(E62:E63,F62:F63)/SUM(E62:E63)</f>
        <v>1949.3616642787772</v>
      </c>
      <c r="D66" s="17"/>
      <c r="E66" s="17"/>
      <c r="F66" s="17"/>
      <c r="G66" s="17"/>
    </row>
    <row r="68" spans="2:13" s="17" customFormat="1" x14ac:dyDescent="0.25">
      <c r="B68" s="5" t="s">
        <v>41</v>
      </c>
    </row>
    <row r="69" spans="2:13" s="17" customFormat="1" x14ac:dyDescent="0.25">
      <c r="B69" s="5"/>
      <c r="C69" s="17" t="s">
        <v>47</v>
      </c>
    </row>
    <row r="70" spans="2:13" s="17" customFormat="1" x14ac:dyDescent="0.25">
      <c r="B70" s="5"/>
      <c r="C70" s="36" t="s">
        <v>2</v>
      </c>
      <c r="D70" s="36">
        <v>1</v>
      </c>
      <c r="E70" s="36">
        <v>2</v>
      </c>
      <c r="F70" s="36">
        <v>3</v>
      </c>
      <c r="G70" s="36">
        <v>4</v>
      </c>
      <c r="H70" s="36">
        <v>5</v>
      </c>
      <c r="I70" s="36">
        <v>6</v>
      </c>
      <c r="J70" s="36">
        <v>7</v>
      </c>
      <c r="K70" s="36">
        <v>8</v>
      </c>
      <c r="L70" s="36">
        <v>9</v>
      </c>
      <c r="M70" s="36">
        <v>10</v>
      </c>
    </row>
    <row r="71" spans="2:13" s="17" customFormat="1" x14ac:dyDescent="0.25">
      <c r="B71" s="5"/>
      <c r="C71" s="10" t="s">
        <v>35</v>
      </c>
      <c r="D71" s="21">
        <f>D72*SUM(D73:D74)</f>
        <v>6</v>
      </c>
      <c r="E71" s="21">
        <f t="shared" ref="E71" si="1">E72*SUM(E73:E74)</f>
        <v>6</v>
      </c>
      <c r="F71" s="21">
        <f t="shared" ref="F71" si="2">F72*SUM(F73:F74)</f>
        <v>6</v>
      </c>
      <c r="G71" s="21">
        <f t="shared" ref="G71" si="3">G72*SUM(G73:G74)</f>
        <v>7</v>
      </c>
      <c r="H71" s="21">
        <f t="shared" ref="H71" si="4">H72*SUM(H73:H74)</f>
        <v>7</v>
      </c>
      <c r="I71" s="21">
        <f t="shared" ref="I71" si="5">I72*SUM(I73:I74)</f>
        <v>8</v>
      </c>
      <c r="J71" s="21">
        <f t="shared" ref="J71" si="6">J72*SUM(J73:J74)</f>
        <v>8</v>
      </c>
      <c r="K71" s="21">
        <f t="shared" ref="K71" si="7">K72*SUM(K73:K74)</f>
        <v>8</v>
      </c>
      <c r="L71" s="21">
        <f>L72*SUM(L73:L74)</f>
        <v>9</v>
      </c>
      <c r="M71" s="21">
        <f>M72*SUM(M73:M74)</f>
        <v>9</v>
      </c>
    </row>
    <row r="72" spans="2:13" s="17" customFormat="1" x14ac:dyDescent="0.25">
      <c r="B72" s="5"/>
      <c r="C72" s="20" t="s">
        <v>0</v>
      </c>
      <c r="D72" s="19">
        <v>2</v>
      </c>
      <c r="E72" s="19">
        <v>3</v>
      </c>
      <c r="F72" s="19">
        <v>1</v>
      </c>
      <c r="G72" s="19">
        <v>7</v>
      </c>
      <c r="H72" s="19">
        <v>1</v>
      </c>
      <c r="I72" s="19">
        <v>4</v>
      </c>
      <c r="J72" s="19">
        <v>2</v>
      </c>
      <c r="K72" s="19">
        <v>8</v>
      </c>
      <c r="L72" s="19">
        <v>3</v>
      </c>
      <c r="M72" s="19">
        <v>9</v>
      </c>
    </row>
    <row r="73" spans="2:13" s="17" customFormat="1" x14ac:dyDescent="0.25">
      <c r="B73" s="5"/>
      <c r="C73" s="20" t="s">
        <v>3</v>
      </c>
      <c r="D73" s="19">
        <v>3</v>
      </c>
      <c r="E73" s="19">
        <v>1</v>
      </c>
      <c r="F73" s="19">
        <v>3</v>
      </c>
      <c r="G73" s="19">
        <v>1</v>
      </c>
      <c r="H73" s="19">
        <v>3</v>
      </c>
      <c r="I73" s="19">
        <v>1</v>
      </c>
      <c r="J73" s="19">
        <v>2</v>
      </c>
      <c r="K73" s="19">
        <v>1</v>
      </c>
      <c r="L73" s="19">
        <v>3</v>
      </c>
      <c r="M73" s="19">
        <v>1</v>
      </c>
    </row>
    <row r="74" spans="2:13" s="17" customFormat="1" x14ac:dyDescent="0.25">
      <c r="B74" s="5"/>
      <c r="C74" s="20" t="s">
        <v>4</v>
      </c>
      <c r="D74" s="19">
        <v>0</v>
      </c>
      <c r="E74" s="19">
        <v>1</v>
      </c>
      <c r="F74" s="19">
        <v>3</v>
      </c>
      <c r="G74" s="19">
        <v>0</v>
      </c>
      <c r="H74" s="19">
        <v>4</v>
      </c>
      <c r="I74" s="19">
        <v>1</v>
      </c>
      <c r="J74" s="19">
        <v>2</v>
      </c>
      <c r="K74" s="19">
        <v>0</v>
      </c>
      <c r="L74" s="19">
        <v>0</v>
      </c>
      <c r="M74" s="19">
        <v>0</v>
      </c>
    </row>
    <row r="75" spans="2:13" s="17" customFormat="1" x14ac:dyDescent="0.25">
      <c r="B75" s="5"/>
      <c r="C75" s="20" t="s">
        <v>5</v>
      </c>
      <c r="D75" s="20">
        <v>0</v>
      </c>
      <c r="E75" s="20">
        <v>0</v>
      </c>
      <c r="F75" s="20"/>
      <c r="G75" s="20">
        <v>0</v>
      </c>
      <c r="H75" s="20"/>
      <c r="I75" s="20">
        <v>0</v>
      </c>
      <c r="J75" s="20">
        <v>0</v>
      </c>
      <c r="K75" s="20"/>
      <c r="L75" s="20">
        <v>0</v>
      </c>
      <c r="M75" s="20">
        <v>0</v>
      </c>
    </row>
    <row r="76" spans="2:13" s="17" customFormat="1" x14ac:dyDescent="0.25">
      <c r="B76" s="5"/>
      <c r="C76" s="20" t="s">
        <v>6</v>
      </c>
      <c r="D76" s="19">
        <v>10</v>
      </c>
      <c r="E76" s="19">
        <v>1</v>
      </c>
      <c r="F76" s="19">
        <v>10</v>
      </c>
      <c r="G76" s="19">
        <v>1</v>
      </c>
      <c r="H76" s="19">
        <v>10</v>
      </c>
      <c r="I76" s="19">
        <v>1</v>
      </c>
      <c r="J76" s="19">
        <v>5</v>
      </c>
      <c r="K76" s="19">
        <v>1</v>
      </c>
      <c r="L76" s="19">
        <v>10</v>
      </c>
      <c r="M76" s="19">
        <v>1</v>
      </c>
    </row>
    <row r="77" spans="2:13" s="17" customFormat="1" x14ac:dyDescent="0.25">
      <c r="B77" s="5"/>
      <c r="C77" s="20" t="s">
        <v>7</v>
      </c>
      <c r="D77" s="20">
        <v>0</v>
      </c>
      <c r="E77" s="20">
        <v>0</v>
      </c>
      <c r="F77" s="20">
        <v>0</v>
      </c>
      <c r="G77" s="20">
        <v>0</v>
      </c>
      <c r="H77" s="20"/>
      <c r="I77" s="20">
        <v>0</v>
      </c>
      <c r="J77" s="20">
        <v>0</v>
      </c>
      <c r="K77" s="20"/>
      <c r="L77" s="20">
        <v>0</v>
      </c>
      <c r="M77" s="20">
        <v>0</v>
      </c>
    </row>
    <row r="78" spans="2:13" s="17" customFormat="1" x14ac:dyDescent="0.25">
      <c r="B78" s="5"/>
      <c r="C78" s="20" t="s">
        <v>8</v>
      </c>
      <c r="D78" s="19">
        <f>IF(D74=0,0,"")</f>
        <v>0</v>
      </c>
      <c r="E78" s="19">
        <v>1</v>
      </c>
      <c r="F78" s="19">
        <v>10</v>
      </c>
      <c r="G78" s="19">
        <f t="shared" ref="G78" si="8">IF(G74=0,0,"")</f>
        <v>0</v>
      </c>
      <c r="H78" s="19">
        <v>15</v>
      </c>
      <c r="I78" s="19">
        <v>1</v>
      </c>
      <c r="J78" s="19">
        <v>5</v>
      </c>
      <c r="K78" s="19">
        <v>0</v>
      </c>
      <c r="L78" s="19">
        <f>IF(L74=0,0,"")</f>
        <v>0</v>
      </c>
      <c r="M78" s="19">
        <f>IF(M74=0,0,"")</f>
        <v>0</v>
      </c>
    </row>
    <row r="79" spans="2:13" s="17" customFormat="1" ht="13.8" thickBot="1" x14ac:dyDescent="0.3">
      <c r="B79" s="5"/>
      <c r="C79" s="34" t="s">
        <v>9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</row>
    <row r="80" spans="2:13" s="17" customFormat="1" ht="13.8" thickBot="1" x14ac:dyDescent="0.3">
      <c r="B80" s="5"/>
      <c r="C80" s="51" t="s">
        <v>196</v>
      </c>
      <c r="D80" s="56">
        <v>1654</v>
      </c>
      <c r="E80" s="57">
        <v>1609</v>
      </c>
      <c r="F80" s="57">
        <v>1581</v>
      </c>
      <c r="G80" s="57">
        <v>1690</v>
      </c>
      <c r="H80" s="57">
        <v>1519</v>
      </c>
      <c r="I80" s="57">
        <v>1441</v>
      </c>
      <c r="J80" s="57">
        <v>1396</v>
      </c>
      <c r="K80" s="57">
        <v>1617</v>
      </c>
      <c r="L80" s="57">
        <v>1413</v>
      </c>
      <c r="M80" s="58">
        <v>1565</v>
      </c>
    </row>
    <row r="81" spans="2:17" s="17" customFormat="1" x14ac:dyDescent="0.25">
      <c r="B81" s="5"/>
    </row>
    <row r="82" spans="2:17" s="17" customFormat="1" x14ac:dyDescent="0.25">
      <c r="B82" s="5"/>
      <c r="C82" s="17" t="s">
        <v>200</v>
      </c>
    </row>
    <row r="83" spans="2:17" s="17" customFormat="1" x14ac:dyDescent="0.25">
      <c r="B83" s="5"/>
      <c r="C83" s="75"/>
      <c r="D83" s="72"/>
      <c r="E83" s="72" t="s">
        <v>33</v>
      </c>
      <c r="F83" s="73" t="s">
        <v>34</v>
      </c>
    </row>
    <row r="84" spans="2:17" s="17" customFormat="1" x14ac:dyDescent="0.25">
      <c r="B84" s="5"/>
      <c r="C84" s="19" t="s">
        <v>42</v>
      </c>
      <c r="D84" s="19">
        <v>6</v>
      </c>
      <c r="E84" s="19">
        <f>Arkusz3!B6</f>
        <v>45522</v>
      </c>
      <c r="F84" s="71">
        <f>AVERAGEIF($D$71:$M$71,D84,$D$80:$M$80)</f>
        <v>1614.6666666666667</v>
      </c>
    </row>
    <row r="85" spans="2:17" s="17" customFormat="1" x14ac:dyDescent="0.25">
      <c r="B85" s="5"/>
      <c r="C85" s="19" t="s">
        <v>43</v>
      </c>
      <c r="D85" s="19">
        <v>7</v>
      </c>
      <c r="E85" s="19">
        <f>Arkusz3!B7</f>
        <v>21625</v>
      </c>
      <c r="F85" s="71">
        <f>AVERAGEIF($D$71:$M$71,D85,$D$80:$M$80)</f>
        <v>1604.5</v>
      </c>
    </row>
    <row r="86" spans="2:17" s="17" customFormat="1" x14ac:dyDescent="0.25">
      <c r="B86" s="5"/>
      <c r="C86" s="19" t="s">
        <v>44</v>
      </c>
      <c r="D86" s="19">
        <v>8</v>
      </c>
      <c r="E86" s="19">
        <f>Arkusz3!B8</f>
        <v>35926</v>
      </c>
      <c r="F86" s="71">
        <f>AVERAGEIF($D$71:$M$71,D86,$D$80:$M$80)</f>
        <v>1484.6666666666667</v>
      </c>
    </row>
    <row r="87" spans="2:17" s="17" customFormat="1" x14ac:dyDescent="0.25">
      <c r="B87" s="5"/>
      <c r="C87" s="19" t="s">
        <v>45</v>
      </c>
      <c r="D87" s="19">
        <v>9</v>
      </c>
      <c r="E87" s="19">
        <f>Arkusz3!B9</f>
        <v>23046</v>
      </c>
      <c r="F87" s="71">
        <f>AVERAGEIF($D$71:$M$71,D87,$D$80:$M$80)</f>
        <v>1489</v>
      </c>
    </row>
    <row r="88" spans="2:17" s="17" customFormat="1" x14ac:dyDescent="0.25">
      <c r="B88" s="5"/>
    </row>
    <row r="89" spans="2:17" s="17" customFormat="1" x14ac:dyDescent="0.25">
      <c r="B89" s="5"/>
      <c r="C89" s="17" t="s">
        <v>48</v>
      </c>
    </row>
    <row r="90" spans="2:17" s="17" customFormat="1" x14ac:dyDescent="0.25">
      <c r="B90" s="5"/>
      <c r="C90" s="7">
        <f>SUMPRODUCT(E84:E87,F84:F87)/SUM(E84:E87)</f>
        <v>1552.9285608565458</v>
      </c>
    </row>
    <row r="92" spans="2:17" s="17" customFormat="1" x14ac:dyDescent="0.25">
      <c r="B92" s="5" t="s">
        <v>50</v>
      </c>
    </row>
    <row r="93" spans="2:17" s="17" customFormat="1" x14ac:dyDescent="0.25">
      <c r="B93" s="5"/>
      <c r="C93" s="17" t="s">
        <v>46</v>
      </c>
    </row>
    <row r="94" spans="2:17" s="17" customFormat="1" x14ac:dyDescent="0.25">
      <c r="B94" s="5"/>
      <c r="C94" s="36" t="s">
        <v>2</v>
      </c>
      <c r="D94" s="36">
        <v>1</v>
      </c>
      <c r="E94" s="36">
        <v>2</v>
      </c>
      <c r="F94" s="36">
        <v>3</v>
      </c>
      <c r="G94" s="36">
        <v>4</v>
      </c>
      <c r="H94" s="36">
        <v>5</v>
      </c>
      <c r="I94" s="36">
        <v>6</v>
      </c>
      <c r="J94" s="36">
        <v>7</v>
      </c>
      <c r="K94" s="36">
        <v>8</v>
      </c>
      <c r="L94" s="36">
        <v>9</v>
      </c>
      <c r="M94" s="36">
        <v>10</v>
      </c>
      <c r="N94" s="36">
        <v>11</v>
      </c>
      <c r="O94" s="36">
        <v>12</v>
      </c>
      <c r="P94" s="36">
        <v>13</v>
      </c>
      <c r="Q94" s="36">
        <v>14</v>
      </c>
    </row>
    <row r="95" spans="2:17" s="17" customFormat="1" x14ac:dyDescent="0.25">
      <c r="B95" s="5"/>
      <c r="C95" s="10" t="s">
        <v>35</v>
      </c>
      <c r="D95" s="21">
        <f>D96*SUM(D97:D98)</f>
        <v>10</v>
      </c>
      <c r="E95" s="21">
        <f t="shared" ref="E95" si="9">E96*SUM(E97:E98)</f>
        <v>10</v>
      </c>
      <c r="F95" s="21">
        <f t="shared" ref="F95" si="10">F96*SUM(F97:F98)</f>
        <v>10</v>
      </c>
      <c r="G95" s="21">
        <f t="shared" ref="G95" si="11">G96*SUM(G97:G98)</f>
        <v>11</v>
      </c>
      <c r="H95" s="21">
        <f t="shared" ref="H95" si="12">H96*SUM(H97:H98)</f>
        <v>12</v>
      </c>
      <c r="I95" s="21">
        <f t="shared" ref="I95" si="13">I96*SUM(I97:I98)</f>
        <v>12</v>
      </c>
      <c r="J95" s="21">
        <f t="shared" ref="J95" si="14">J96*SUM(J97:J98)</f>
        <v>13</v>
      </c>
      <c r="K95" s="21">
        <f t="shared" ref="K95" si="15">K96*SUM(K97:K98)</f>
        <v>14</v>
      </c>
      <c r="L95" s="21">
        <f t="shared" ref="L95" si="16">L96*SUM(L97:L98)</f>
        <v>15</v>
      </c>
      <c r="M95" s="21">
        <f t="shared" ref="M95" si="17">M96*SUM(M97:M98)</f>
        <v>15</v>
      </c>
      <c r="N95" s="21">
        <f t="shared" ref="N95" si="18">N96*SUM(N97:N98)</f>
        <v>16</v>
      </c>
      <c r="O95" s="21">
        <f t="shared" ref="O95" si="19">O96*SUM(O97:O98)</f>
        <v>16</v>
      </c>
      <c r="P95" s="21">
        <f t="shared" ref="P95" si="20">P96*SUM(P97:P98)</f>
        <v>18</v>
      </c>
      <c r="Q95" s="21">
        <f>Q96*SUM(Q97:Q98)</f>
        <v>18</v>
      </c>
    </row>
    <row r="96" spans="2:17" s="17" customFormat="1" x14ac:dyDescent="0.25">
      <c r="B96" s="5"/>
      <c r="C96" s="20" t="s">
        <v>0</v>
      </c>
      <c r="D96" s="19">
        <v>5</v>
      </c>
      <c r="E96" s="19">
        <v>2</v>
      </c>
      <c r="F96" s="19">
        <v>10</v>
      </c>
      <c r="G96" s="19">
        <v>11</v>
      </c>
      <c r="H96" s="19">
        <v>6</v>
      </c>
      <c r="I96" s="19">
        <v>4</v>
      </c>
      <c r="J96" s="19">
        <v>13</v>
      </c>
      <c r="K96" s="19">
        <v>7</v>
      </c>
      <c r="L96" s="19">
        <v>5</v>
      </c>
      <c r="M96" s="19">
        <v>3</v>
      </c>
      <c r="N96" s="19">
        <v>8</v>
      </c>
      <c r="O96" s="19">
        <v>4</v>
      </c>
      <c r="P96" s="19">
        <v>6</v>
      </c>
      <c r="Q96" s="19">
        <v>3</v>
      </c>
    </row>
    <row r="97" spans="2:18" s="17" customFormat="1" x14ac:dyDescent="0.25">
      <c r="B97" s="5"/>
      <c r="C97" s="20" t="s">
        <v>3</v>
      </c>
      <c r="D97" s="19">
        <v>1</v>
      </c>
      <c r="E97" s="19">
        <v>5</v>
      </c>
      <c r="F97" s="19">
        <v>1</v>
      </c>
      <c r="G97" s="19">
        <v>1</v>
      </c>
      <c r="H97" s="19">
        <v>1</v>
      </c>
      <c r="I97" s="19">
        <v>3</v>
      </c>
      <c r="J97" s="19">
        <v>1</v>
      </c>
      <c r="K97" s="19">
        <v>1</v>
      </c>
      <c r="L97" s="19">
        <v>3</v>
      </c>
      <c r="M97" s="19">
        <v>2</v>
      </c>
      <c r="N97" s="19">
        <v>1</v>
      </c>
      <c r="O97" s="19">
        <v>2</v>
      </c>
      <c r="P97" s="19">
        <v>3</v>
      </c>
      <c r="Q97" s="19">
        <v>3</v>
      </c>
      <c r="R97" s="31"/>
    </row>
    <row r="98" spans="2:18" s="17" customFormat="1" x14ac:dyDescent="0.25">
      <c r="B98" s="5"/>
      <c r="C98" s="20" t="s">
        <v>4</v>
      </c>
      <c r="D98" s="19">
        <v>1</v>
      </c>
      <c r="E98" s="19">
        <v>0</v>
      </c>
      <c r="F98" s="19">
        <v>0</v>
      </c>
      <c r="G98" s="19">
        <v>0</v>
      </c>
      <c r="H98" s="19">
        <v>1</v>
      </c>
      <c r="I98" s="19">
        <v>0</v>
      </c>
      <c r="J98" s="19">
        <v>0</v>
      </c>
      <c r="K98" s="19">
        <v>1</v>
      </c>
      <c r="L98" s="19">
        <v>0</v>
      </c>
      <c r="M98" s="19">
        <v>3</v>
      </c>
      <c r="N98" s="19">
        <v>1</v>
      </c>
      <c r="O98" s="19">
        <v>2</v>
      </c>
      <c r="P98" s="19">
        <v>0</v>
      </c>
      <c r="Q98" s="19">
        <v>3</v>
      </c>
      <c r="R98" s="31"/>
    </row>
    <row r="99" spans="2:18" s="17" customFormat="1" x14ac:dyDescent="0.25">
      <c r="B99" s="5"/>
      <c r="C99" s="20" t="s">
        <v>5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31"/>
    </row>
    <row r="100" spans="2:18" s="17" customFormat="1" x14ac:dyDescent="0.25">
      <c r="B100" s="5"/>
      <c r="C100" s="20" t="s">
        <v>6</v>
      </c>
      <c r="D100" s="19">
        <v>1</v>
      </c>
      <c r="E100" s="19">
        <v>25</v>
      </c>
      <c r="F100" s="19">
        <v>1</v>
      </c>
      <c r="G100" s="19">
        <v>1</v>
      </c>
      <c r="H100" s="19">
        <v>1</v>
      </c>
      <c r="I100" s="19">
        <v>10</v>
      </c>
      <c r="J100" s="19">
        <v>1</v>
      </c>
      <c r="K100" s="19">
        <v>1</v>
      </c>
      <c r="L100" s="19">
        <v>10</v>
      </c>
      <c r="M100" s="19">
        <v>5</v>
      </c>
      <c r="N100" s="19">
        <v>1</v>
      </c>
      <c r="O100" s="19">
        <v>5</v>
      </c>
      <c r="P100" s="19">
        <v>10</v>
      </c>
      <c r="Q100" s="19">
        <v>10</v>
      </c>
      <c r="R100" s="31"/>
    </row>
    <row r="101" spans="2:18" s="17" customFormat="1" x14ac:dyDescent="0.25">
      <c r="B101" s="5"/>
      <c r="C101" s="20" t="s">
        <v>7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0">
        <v>0</v>
      </c>
      <c r="O101" s="20">
        <v>0</v>
      </c>
      <c r="P101" s="20">
        <v>0</v>
      </c>
      <c r="Q101" s="20">
        <v>0</v>
      </c>
      <c r="R101" s="31"/>
    </row>
    <row r="102" spans="2:18" s="17" customFormat="1" x14ac:dyDescent="0.25">
      <c r="B102" s="5"/>
      <c r="C102" s="20" t="s">
        <v>8</v>
      </c>
      <c r="D102" s="19">
        <v>1</v>
      </c>
      <c r="E102" s="19">
        <f t="shared" ref="E102:L102" si="21">IF(E98=0,0,"")</f>
        <v>0</v>
      </c>
      <c r="F102" s="19">
        <v>0</v>
      </c>
      <c r="G102" s="19">
        <f t="shared" si="21"/>
        <v>0</v>
      </c>
      <c r="H102" s="19">
        <v>1</v>
      </c>
      <c r="I102" s="19">
        <f t="shared" si="21"/>
        <v>0</v>
      </c>
      <c r="J102" s="19">
        <f t="shared" si="21"/>
        <v>0</v>
      </c>
      <c r="K102" s="19">
        <v>1</v>
      </c>
      <c r="L102" s="19">
        <f t="shared" si="21"/>
        <v>0</v>
      </c>
      <c r="M102" s="19">
        <v>15</v>
      </c>
      <c r="N102" s="19">
        <v>1</v>
      </c>
      <c r="O102" s="19">
        <v>5</v>
      </c>
      <c r="P102" s="19">
        <f t="shared" ref="P102" si="22">IF(P98=0,0,"")</f>
        <v>0</v>
      </c>
      <c r="Q102" s="19">
        <v>10</v>
      </c>
      <c r="R102" s="31"/>
    </row>
    <row r="103" spans="2:18" s="17" customFormat="1" ht="13.8" thickBot="1" x14ac:dyDescent="0.3">
      <c r="B103" s="5"/>
      <c r="C103" s="20" t="s">
        <v>9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31"/>
    </row>
    <row r="104" spans="2:18" s="17" customFormat="1" ht="13.8" thickBot="1" x14ac:dyDescent="0.3">
      <c r="B104" s="5"/>
      <c r="C104" s="59" t="s">
        <v>196</v>
      </c>
      <c r="D104" s="94">
        <v>1330</v>
      </c>
      <c r="E104" s="95">
        <v>1476</v>
      </c>
      <c r="F104" s="95">
        <v>1524</v>
      </c>
      <c r="G104" s="95">
        <v>1500</v>
      </c>
      <c r="H104" s="95">
        <v>1268</v>
      </c>
      <c r="I104" s="95">
        <v>1308</v>
      </c>
      <c r="J104" s="95">
        <v>1529</v>
      </c>
      <c r="K104" s="95">
        <v>1282</v>
      </c>
      <c r="L104" s="95">
        <v>1293</v>
      </c>
      <c r="M104" s="95">
        <v>1284</v>
      </c>
      <c r="N104" s="95">
        <v>1247</v>
      </c>
      <c r="O104" s="95">
        <v>1179</v>
      </c>
      <c r="P104" s="95">
        <v>1153</v>
      </c>
      <c r="Q104" s="96">
        <v>1055</v>
      </c>
      <c r="R104" s="31"/>
    </row>
    <row r="105" spans="2:18" s="17" customFormat="1" x14ac:dyDescent="0.25">
      <c r="B105" s="5"/>
      <c r="R105" s="31"/>
    </row>
    <row r="106" spans="2:18" s="17" customFormat="1" x14ac:dyDescent="0.25">
      <c r="B106" s="5"/>
      <c r="C106" s="17" t="s">
        <v>201</v>
      </c>
      <c r="R106" s="31"/>
    </row>
    <row r="107" spans="2:18" s="17" customFormat="1" x14ac:dyDescent="0.25">
      <c r="B107" s="5"/>
      <c r="C107" s="68"/>
      <c r="D107" s="68"/>
      <c r="E107" s="69" t="s">
        <v>33</v>
      </c>
      <c r="F107" s="70" t="s">
        <v>34</v>
      </c>
      <c r="R107" s="31"/>
    </row>
    <row r="108" spans="2:18" s="17" customFormat="1" x14ac:dyDescent="0.25">
      <c r="B108" s="5"/>
      <c r="C108" s="19" t="s">
        <v>51</v>
      </c>
      <c r="D108" s="19">
        <v>10</v>
      </c>
      <c r="E108" s="19">
        <f>Arkusz3!B10</f>
        <v>46311</v>
      </c>
      <c r="F108" s="71">
        <f t="shared" ref="F108:F115" si="23">AVERAGEIF($D$95:$Q$95,D108,$D$104:$Q$104)</f>
        <v>1443.3333333333333</v>
      </c>
      <c r="R108" s="31"/>
    </row>
    <row r="109" spans="2:18" s="17" customFormat="1" x14ac:dyDescent="0.25">
      <c r="B109" s="5"/>
      <c r="C109" s="19" t="s">
        <v>52</v>
      </c>
      <c r="D109" s="19">
        <v>11</v>
      </c>
      <c r="E109" s="19">
        <f>Arkusz3!B11</f>
        <v>11338</v>
      </c>
      <c r="F109" s="71">
        <f t="shared" si="23"/>
        <v>1500</v>
      </c>
      <c r="R109" s="31"/>
    </row>
    <row r="110" spans="2:18" s="17" customFormat="1" x14ac:dyDescent="0.25">
      <c r="B110" s="5"/>
      <c r="C110" s="19" t="s">
        <v>53</v>
      </c>
      <c r="D110" s="19">
        <v>12</v>
      </c>
      <c r="E110" s="19">
        <f>Arkusz3!B12</f>
        <v>22967</v>
      </c>
      <c r="F110" s="71">
        <f t="shared" si="23"/>
        <v>1288</v>
      </c>
      <c r="R110" s="31"/>
    </row>
    <row r="111" spans="2:18" s="17" customFormat="1" x14ac:dyDescent="0.25">
      <c r="B111" s="5"/>
      <c r="C111" s="19" t="s">
        <v>54</v>
      </c>
      <c r="D111" s="19">
        <v>13</v>
      </c>
      <c r="E111" s="19">
        <f>Arkusz3!B13</f>
        <v>6700</v>
      </c>
      <c r="F111" s="71">
        <f t="shared" si="23"/>
        <v>1529</v>
      </c>
    </row>
    <row r="112" spans="2:18" s="17" customFormat="1" x14ac:dyDescent="0.25">
      <c r="B112" s="5"/>
      <c r="C112" s="19" t="s">
        <v>55</v>
      </c>
      <c r="D112" s="19">
        <v>14</v>
      </c>
      <c r="E112" s="19">
        <f>Arkusz3!B14</f>
        <v>7158</v>
      </c>
      <c r="F112" s="71">
        <f t="shared" si="23"/>
        <v>1282</v>
      </c>
    </row>
    <row r="113" spans="2:18" s="17" customFormat="1" x14ac:dyDescent="0.25">
      <c r="B113" s="5"/>
      <c r="C113" s="19" t="s">
        <v>56</v>
      </c>
      <c r="D113" s="19">
        <v>15</v>
      </c>
      <c r="E113" s="19">
        <f>Arkusz3!B15</f>
        <v>24806</v>
      </c>
      <c r="F113" s="71">
        <f t="shared" si="23"/>
        <v>1288.5</v>
      </c>
    </row>
    <row r="114" spans="2:18" s="17" customFormat="1" x14ac:dyDescent="0.25">
      <c r="B114" s="5"/>
      <c r="C114" s="19" t="s">
        <v>57</v>
      </c>
      <c r="D114" s="19">
        <v>16</v>
      </c>
      <c r="E114" s="19">
        <f>Arkusz3!B16</f>
        <v>8200</v>
      </c>
      <c r="F114" s="71">
        <f t="shared" si="23"/>
        <v>1213</v>
      </c>
    </row>
    <row r="115" spans="2:18" s="17" customFormat="1" x14ac:dyDescent="0.25">
      <c r="B115" s="5"/>
      <c r="C115" s="19" t="s">
        <v>58</v>
      </c>
      <c r="D115" s="19">
        <v>18</v>
      </c>
      <c r="E115" s="19">
        <f>Arkusz3!B18</f>
        <v>8982</v>
      </c>
      <c r="F115" s="71">
        <f t="shared" si="23"/>
        <v>1104</v>
      </c>
    </row>
    <row r="116" spans="2:18" s="17" customFormat="1" x14ac:dyDescent="0.25">
      <c r="B116" s="5"/>
    </row>
    <row r="117" spans="2:18" s="17" customFormat="1" x14ac:dyDescent="0.25">
      <c r="B117" s="5"/>
      <c r="C117" s="17" t="s">
        <v>49</v>
      </c>
    </row>
    <row r="118" spans="2:18" s="17" customFormat="1" x14ac:dyDescent="0.25">
      <c r="B118" s="5"/>
      <c r="C118" s="7">
        <f>SUMPRODUCT(E108:E115,F108:F115)/SUM(E108:E115)</f>
        <v>1353.3204921516613</v>
      </c>
    </row>
    <row r="119" spans="2:18" s="17" customFormat="1" x14ac:dyDescent="0.25">
      <c r="B119" s="5"/>
    </row>
    <row r="120" spans="2:18" s="17" customFormat="1" x14ac:dyDescent="0.25">
      <c r="B120" s="5" t="s">
        <v>59</v>
      </c>
    </row>
    <row r="121" spans="2:18" s="17" customFormat="1" x14ac:dyDescent="0.25">
      <c r="B121" s="5"/>
      <c r="C121" s="17" t="s">
        <v>70</v>
      </c>
    </row>
    <row r="122" spans="2:18" s="17" customFormat="1" x14ac:dyDescent="0.25">
      <c r="B122" s="5"/>
      <c r="C122" s="36" t="s">
        <v>2</v>
      </c>
      <c r="D122" s="36">
        <v>1</v>
      </c>
      <c r="E122" s="36">
        <v>2</v>
      </c>
      <c r="F122" s="36">
        <v>3</v>
      </c>
      <c r="G122" s="36">
        <v>4</v>
      </c>
      <c r="H122" s="36">
        <v>5</v>
      </c>
      <c r="I122" s="36">
        <v>6</v>
      </c>
      <c r="J122" s="36">
        <v>7</v>
      </c>
      <c r="K122" s="36">
        <v>8</v>
      </c>
      <c r="L122" s="36">
        <v>9</v>
      </c>
      <c r="M122" s="36">
        <v>10</v>
      </c>
      <c r="N122" s="36">
        <v>11</v>
      </c>
      <c r="O122" s="36">
        <v>12</v>
      </c>
      <c r="P122" s="36">
        <v>13</v>
      </c>
      <c r="Q122" s="36">
        <v>14</v>
      </c>
      <c r="R122" s="36">
        <v>15</v>
      </c>
    </row>
    <row r="123" spans="2:18" s="17" customFormat="1" x14ac:dyDescent="0.25">
      <c r="B123" s="5"/>
      <c r="C123" s="10" t="s">
        <v>35</v>
      </c>
      <c r="D123" s="21">
        <f>D124*SUM(D125:D126)</f>
        <v>20</v>
      </c>
      <c r="E123" s="21">
        <f t="shared" ref="E123" si="24">E124*SUM(E125:E126)</f>
        <v>20</v>
      </c>
      <c r="F123" s="21">
        <f t="shared" ref="F123" si="25">F124*SUM(F125:F126)</f>
        <v>24</v>
      </c>
      <c r="G123" s="21">
        <f t="shared" ref="G123" si="26">G124*SUM(G125:G126)</f>
        <v>25</v>
      </c>
      <c r="H123" s="21">
        <f t="shared" ref="H123" si="27">H124*SUM(H125:H126)</f>
        <v>27</v>
      </c>
      <c r="I123" s="21">
        <f t="shared" ref="I123" si="28">I124*SUM(I125:I126)</f>
        <v>30</v>
      </c>
      <c r="J123" s="21">
        <f t="shared" ref="J123" si="29">J124*SUM(J125:J126)</f>
        <v>32</v>
      </c>
      <c r="K123" s="21">
        <f t="shared" ref="K123" si="30">K124*SUM(K125:K126)</f>
        <v>32</v>
      </c>
      <c r="L123" s="21">
        <f t="shared" ref="L123" si="31">L124*SUM(L125:L126)</f>
        <v>36</v>
      </c>
      <c r="M123" s="21">
        <f t="shared" ref="M123" si="32">M124*SUM(M125:M126)</f>
        <v>36</v>
      </c>
      <c r="N123" s="21">
        <f t="shared" ref="N123" si="33">N124*SUM(N125:N126)</f>
        <v>40</v>
      </c>
      <c r="O123" s="21">
        <f t="shared" ref="O123" si="34">O124*SUM(O125:O126)</f>
        <v>40</v>
      </c>
      <c r="P123" s="21">
        <f t="shared" ref="P123" si="35">P124*SUM(P125:P126)</f>
        <v>45</v>
      </c>
      <c r="Q123" s="21">
        <f t="shared" ref="Q123" si="36">Q124*SUM(Q125:Q126)</f>
        <v>45</v>
      </c>
      <c r="R123" s="21">
        <f t="shared" ref="R123" si="37">R124*SUM(R125:R126)</f>
        <v>45</v>
      </c>
    </row>
    <row r="124" spans="2:18" s="17" customFormat="1" x14ac:dyDescent="0.25">
      <c r="B124" s="5"/>
      <c r="C124" s="20" t="s">
        <v>0</v>
      </c>
      <c r="D124" s="19">
        <v>5</v>
      </c>
      <c r="E124" s="19">
        <v>4</v>
      </c>
      <c r="F124" s="19">
        <v>4</v>
      </c>
      <c r="G124" s="19">
        <v>5</v>
      </c>
      <c r="H124" s="19">
        <v>3</v>
      </c>
      <c r="I124" s="19">
        <v>5</v>
      </c>
      <c r="J124" s="19">
        <v>4</v>
      </c>
      <c r="K124" s="19">
        <v>8</v>
      </c>
      <c r="L124" s="19">
        <v>4</v>
      </c>
      <c r="M124" s="19">
        <v>6</v>
      </c>
      <c r="N124" s="19">
        <v>5</v>
      </c>
      <c r="O124" s="19">
        <v>10</v>
      </c>
      <c r="P124" s="19">
        <v>5</v>
      </c>
      <c r="Q124" s="19">
        <v>9</v>
      </c>
      <c r="R124" s="19">
        <v>3</v>
      </c>
    </row>
    <row r="125" spans="2:18" s="17" customFormat="1" x14ac:dyDescent="0.25">
      <c r="B125" s="5"/>
      <c r="C125" s="20" t="s">
        <v>3</v>
      </c>
      <c r="D125" s="19">
        <v>2</v>
      </c>
      <c r="E125" s="19">
        <v>5</v>
      </c>
      <c r="F125" s="19">
        <v>3</v>
      </c>
      <c r="G125" s="19">
        <v>5</v>
      </c>
      <c r="H125" s="19">
        <v>5</v>
      </c>
      <c r="I125" s="19">
        <v>3</v>
      </c>
      <c r="J125" s="19">
        <v>4</v>
      </c>
      <c r="K125" s="19">
        <v>2</v>
      </c>
      <c r="L125" s="19">
        <v>4</v>
      </c>
      <c r="M125" s="19">
        <v>3</v>
      </c>
      <c r="N125" s="19">
        <v>4</v>
      </c>
      <c r="O125" s="19">
        <v>2</v>
      </c>
      <c r="P125" s="19">
        <v>4</v>
      </c>
      <c r="Q125" s="19">
        <v>3</v>
      </c>
      <c r="R125" s="19">
        <v>15</v>
      </c>
    </row>
    <row r="126" spans="2:18" s="17" customFormat="1" x14ac:dyDescent="0.25">
      <c r="B126" s="5"/>
      <c r="C126" s="20" t="s">
        <v>4</v>
      </c>
      <c r="D126" s="19">
        <v>2</v>
      </c>
      <c r="E126" s="19">
        <v>0</v>
      </c>
      <c r="F126" s="19">
        <v>3</v>
      </c>
      <c r="G126" s="19">
        <v>0</v>
      </c>
      <c r="H126" s="19">
        <v>4</v>
      </c>
      <c r="I126" s="19">
        <v>3</v>
      </c>
      <c r="J126" s="19">
        <v>4</v>
      </c>
      <c r="K126" s="19">
        <v>2</v>
      </c>
      <c r="L126" s="19">
        <v>5</v>
      </c>
      <c r="M126" s="19">
        <v>3</v>
      </c>
      <c r="N126" s="19">
        <v>4</v>
      </c>
      <c r="O126" s="19">
        <v>2</v>
      </c>
      <c r="P126" s="19">
        <v>5</v>
      </c>
      <c r="Q126" s="19">
        <v>2</v>
      </c>
      <c r="R126" s="19">
        <v>0</v>
      </c>
    </row>
    <row r="127" spans="2:18" s="17" customFormat="1" x14ac:dyDescent="0.25">
      <c r="B127" s="5"/>
      <c r="C127" s="20" t="s">
        <v>5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</row>
    <row r="128" spans="2:18" s="17" customFormat="1" x14ac:dyDescent="0.25">
      <c r="B128" s="5"/>
      <c r="C128" s="20" t="s">
        <v>6</v>
      </c>
      <c r="D128" s="19">
        <v>10</v>
      </c>
      <c r="E128" s="19">
        <v>20</v>
      </c>
      <c r="F128" s="19">
        <v>10</v>
      </c>
      <c r="G128" s="19">
        <v>10</v>
      </c>
      <c r="H128" s="19">
        <v>20</v>
      </c>
      <c r="I128" s="19">
        <v>10</v>
      </c>
      <c r="J128" s="19">
        <v>15</v>
      </c>
      <c r="K128" s="19">
        <v>5</v>
      </c>
      <c r="L128" s="19">
        <v>15</v>
      </c>
      <c r="M128" s="19">
        <v>10</v>
      </c>
      <c r="N128" s="19">
        <v>15</v>
      </c>
      <c r="O128" s="19">
        <v>5</v>
      </c>
      <c r="P128" s="19">
        <v>15</v>
      </c>
      <c r="Q128" s="19">
        <v>10</v>
      </c>
      <c r="R128" s="19">
        <v>50</v>
      </c>
    </row>
    <row r="129" spans="2:18" s="17" customFormat="1" x14ac:dyDescent="0.25">
      <c r="B129" s="5"/>
      <c r="C129" s="20" t="s">
        <v>7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</row>
    <row r="130" spans="2:18" s="17" customFormat="1" x14ac:dyDescent="0.25">
      <c r="B130" s="5"/>
      <c r="C130" s="20" t="s">
        <v>8</v>
      </c>
      <c r="D130" s="19">
        <v>10</v>
      </c>
      <c r="E130" s="19">
        <f t="shared" ref="E130:R130" si="38">IF(E126=0,0,"")</f>
        <v>0</v>
      </c>
      <c r="F130" s="19">
        <v>10</v>
      </c>
      <c r="G130" s="19">
        <f t="shared" si="38"/>
        <v>0</v>
      </c>
      <c r="H130" s="19">
        <v>15</v>
      </c>
      <c r="I130" s="19">
        <v>10</v>
      </c>
      <c r="J130" s="19">
        <v>14</v>
      </c>
      <c r="K130" s="19">
        <v>5</v>
      </c>
      <c r="L130" s="19">
        <v>20</v>
      </c>
      <c r="M130" s="19">
        <v>10</v>
      </c>
      <c r="N130" s="19">
        <v>15</v>
      </c>
      <c r="O130" s="19">
        <v>5</v>
      </c>
      <c r="P130" s="19">
        <v>20</v>
      </c>
      <c r="Q130" s="19">
        <v>5</v>
      </c>
      <c r="R130" s="19">
        <f t="shared" si="38"/>
        <v>0</v>
      </c>
    </row>
    <row r="131" spans="2:18" s="17" customFormat="1" ht="13.8" thickBot="1" x14ac:dyDescent="0.3">
      <c r="B131" s="5"/>
      <c r="C131" s="20" t="s">
        <v>9</v>
      </c>
      <c r="D131" s="19">
        <v>0</v>
      </c>
      <c r="E131" s="19">
        <v>0</v>
      </c>
      <c r="F131" s="19">
        <v>0</v>
      </c>
      <c r="G131" s="19">
        <v>0</v>
      </c>
      <c r="H131" s="19">
        <v>0</v>
      </c>
      <c r="I131" s="19">
        <v>0</v>
      </c>
      <c r="J131" s="19">
        <v>0</v>
      </c>
      <c r="K131" s="19">
        <v>0</v>
      </c>
      <c r="L131" s="19">
        <v>0</v>
      </c>
      <c r="M131" s="19">
        <v>0</v>
      </c>
      <c r="N131" s="19">
        <v>0</v>
      </c>
      <c r="O131" s="19">
        <v>0</v>
      </c>
      <c r="P131" s="19">
        <v>0</v>
      </c>
      <c r="Q131" s="19">
        <v>0</v>
      </c>
      <c r="R131" s="19">
        <v>0</v>
      </c>
    </row>
    <row r="132" spans="2:18" s="17" customFormat="1" ht="13.8" thickBot="1" x14ac:dyDescent="0.3">
      <c r="B132" s="5"/>
      <c r="C132" s="51" t="s">
        <v>196</v>
      </c>
      <c r="D132" s="63">
        <v>1243</v>
      </c>
      <c r="E132" s="61">
        <v>1221</v>
      </c>
      <c r="F132" s="61">
        <v>1089</v>
      </c>
      <c r="G132" s="61">
        <v>1069</v>
      </c>
      <c r="H132" s="61">
        <v>1126</v>
      </c>
      <c r="I132" s="61">
        <v>1072</v>
      </c>
      <c r="J132" s="61">
        <v>985</v>
      </c>
      <c r="K132" s="61">
        <v>1088</v>
      </c>
      <c r="L132" s="61">
        <v>1090</v>
      </c>
      <c r="M132" s="61">
        <v>1055</v>
      </c>
      <c r="N132" s="61">
        <v>1059</v>
      </c>
      <c r="O132" s="61">
        <v>1086</v>
      </c>
      <c r="P132" s="61">
        <v>1073</v>
      </c>
      <c r="Q132" s="61">
        <v>1088</v>
      </c>
      <c r="R132" s="62">
        <v>1201</v>
      </c>
    </row>
    <row r="133" spans="2:18" s="17" customFormat="1" x14ac:dyDescent="0.25">
      <c r="B133" s="5"/>
    </row>
    <row r="134" spans="2:18" s="17" customFormat="1" x14ac:dyDescent="0.25">
      <c r="B134" s="5"/>
      <c r="C134" s="17" t="s">
        <v>202</v>
      </c>
    </row>
    <row r="135" spans="2:18" s="17" customFormat="1" x14ac:dyDescent="0.25">
      <c r="B135" s="5"/>
      <c r="C135" s="68"/>
      <c r="D135" s="68"/>
      <c r="E135" s="69" t="s">
        <v>33</v>
      </c>
      <c r="F135" s="70" t="s">
        <v>34</v>
      </c>
    </row>
    <row r="136" spans="2:18" s="17" customFormat="1" x14ac:dyDescent="0.25">
      <c r="B136" s="5"/>
      <c r="C136" s="19" t="s">
        <v>60</v>
      </c>
      <c r="D136" s="19">
        <v>20</v>
      </c>
      <c r="E136" s="19">
        <f>Arkusz3!B20</f>
        <v>11692</v>
      </c>
      <c r="F136" s="71">
        <f t="shared" ref="F136:F142" si="39">AVERAGEIF($D$123:$R$123,D136,$D$132:$R$132)</f>
        <v>1232</v>
      </c>
    </row>
    <row r="137" spans="2:18" s="17" customFormat="1" x14ac:dyDescent="0.25">
      <c r="B137" s="5"/>
      <c r="C137" s="19" t="s">
        <v>61</v>
      </c>
      <c r="D137" s="19">
        <v>24</v>
      </c>
      <c r="E137" s="19">
        <f>Arkusz3!B24</f>
        <v>5705</v>
      </c>
      <c r="F137" s="71">
        <f t="shared" si="39"/>
        <v>1089</v>
      </c>
    </row>
    <row r="138" spans="2:18" s="17" customFormat="1" x14ac:dyDescent="0.25">
      <c r="B138" s="5"/>
      <c r="C138" s="19" t="s">
        <v>62</v>
      </c>
      <c r="D138" s="19">
        <v>25</v>
      </c>
      <c r="E138" s="19">
        <f>Arkusz3!B25</f>
        <v>4284</v>
      </c>
      <c r="F138" s="71">
        <f t="shared" si="39"/>
        <v>1069</v>
      </c>
    </row>
    <row r="139" spans="2:18" s="17" customFormat="1" x14ac:dyDescent="0.25">
      <c r="B139" s="5"/>
      <c r="C139" s="19" t="s">
        <v>63</v>
      </c>
      <c r="D139" s="19">
        <v>27</v>
      </c>
      <c r="E139" s="19">
        <f>Arkusz3!B27</f>
        <v>2045</v>
      </c>
      <c r="F139" s="71">
        <f t="shared" si="39"/>
        <v>1126</v>
      </c>
    </row>
    <row r="140" spans="2:18" s="17" customFormat="1" x14ac:dyDescent="0.25">
      <c r="B140" s="5"/>
      <c r="C140" s="19" t="s">
        <v>64</v>
      </c>
      <c r="D140" s="19">
        <v>30</v>
      </c>
      <c r="E140" s="19">
        <f>Arkusz3!B30</f>
        <v>7871</v>
      </c>
      <c r="F140" s="71">
        <f t="shared" si="39"/>
        <v>1072</v>
      </c>
    </row>
    <row r="141" spans="2:18" s="17" customFormat="1" x14ac:dyDescent="0.25">
      <c r="B141" s="5"/>
      <c r="C141" s="19" t="s">
        <v>65</v>
      </c>
      <c r="D141" s="19">
        <v>32</v>
      </c>
      <c r="E141" s="19">
        <f>Arkusz3!B32</f>
        <v>2589</v>
      </c>
      <c r="F141" s="71">
        <f t="shared" si="39"/>
        <v>1036.5</v>
      </c>
    </row>
    <row r="142" spans="2:18" s="17" customFormat="1" x14ac:dyDescent="0.25">
      <c r="B142" s="5"/>
      <c r="C142" s="19" t="s">
        <v>66</v>
      </c>
      <c r="D142" s="19">
        <v>36</v>
      </c>
      <c r="E142" s="19">
        <f>Arkusz3!B36</f>
        <v>2395</v>
      </c>
      <c r="F142" s="71">
        <f t="shared" si="39"/>
        <v>1072.5</v>
      </c>
    </row>
    <row r="143" spans="2:18" s="17" customFormat="1" x14ac:dyDescent="0.25">
      <c r="B143" s="5"/>
      <c r="C143" s="19" t="s">
        <v>67</v>
      </c>
      <c r="D143" s="19">
        <v>40</v>
      </c>
      <c r="E143" s="19">
        <f>Arkusz3!B40</f>
        <v>5143</v>
      </c>
      <c r="F143" s="71">
        <f>AVERAGEIF($D$123:$R$123,D143,$D$132:$R$132)</f>
        <v>1072.5</v>
      </c>
    </row>
    <row r="144" spans="2:18" s="17" customFormat="1" x14ac:dyDescent="0.25">
      <c r="B144" s="5"/>
      <c r="C144" s="19" t="s">
        <v>68</v>
      </c>
      <c r="D144" s="19">
        <v>45</v>
      </c>
      <c r="E144" s="19">
        <f>Arkusz3!B45</f>
        <v>3012</v>
      </c>
      <c r="F144" s="71">
        <f t="shared" ref="F144" si="40">AVERAGEIF($D$123:$R$123,D144,$D$132:$R$132)</f>
        <v>1120.6666666666667</v>
      </c>
    </row>
    <row r="145" spans="2:19" s="17" customFormat="1" x14ac:dyDescent="0.25">
      <c r="B145" s="5"/>
      <c r="C145" s="18"/>
      <c r="D145" s="18"/>
      <c r="E145" s="18"/>
      <c r="F145" s="15"/>
    </row>
    <row r="146" spans="2:19" s="17" customFormat="1" x14ac:dyDescent="0.25">
      <c r="B146" s="5"/>
    </row>
    <row r="147" spans="2:19" s="17" customFormat="1" x14ac:dyDescent="0.25">
      <c r="B147" s="5"/>
      <c r="C147" s="17" t="s">
        <v>69</v>
      </c>
    </row>
    <row r="148" spans="2:19" s="17" customFormat="1" x14ac:dyDescent="0.25">
      <c r="B148" s="5"/>
      <c r="C148" s="7">
        <f>SUMPRODUCT(E136:E144,F136:F144)/SUM(E136:E144)</f>
        <v>1119.47242712804</v>
      </c>
    </row>
    <row r="149" spans="2:19" s="17" customFormat="1" x14ac:dyDescent="0.25">
      <c r="B149" s="5"/>
    </row>
    <row r="150" spans="2:19" s="17" customFormat="1" x14ac:dyDescent="0.25">
      <c r="B150" s="5" t="s">
        <v>71</v>
      </c>
    </row>
    <row r="151" spans="2:19" s="17" customFormat="1" x14ac:dyDescent="0.25">
      <c r="B151" s="5"/>
      <c r="C151" s="17" t="s">
        <v>72</v>
      </c>
    </row>
    <row r="152" spans="2:19" s="17" customFormat="1" x14ac:dyDescent="0.25">
      <c r="B152" s="5"/>
      <c r="C152" s="36" t="s">
        <v>2</v>
      </c>
      <c r="D152" s="36">
        <v>1</v>
      </c>
      <c r="E152" s="36">
        <v>2</v>
      </c>
      <c r="F152" s="36">
        <v>3</v>
      </c>
      <c r="G152" s="36">
        <v>4</v>
      </c>
      <c r="H152" s="36">
        <v>5</v>
      </c>
      <c r="I152" s="36">
        <v>6</v>
      </c>
      <c r="J152" s="36">
        <v>7</v>
      </c>
      <c r="K152" s="36">
        <v>8</v>
      </c>
      <c r="L152" s="36">
        <v>9</v>
      </c>
      <c r="M152" s="36">
        <v>10</v>
      </c>
      <c r="N152" s="36">
        <v>11</v>
      </c>
      <c r="O152" s="36">
        <v>12</v>
      </c>
      <c r="P152" s="36">
        <v>13</v>
      </c>
      <c r="Q152" s="36">
        <v>14</v>
      </c>
      <c r="R152" s="36">
        <v>15</v>
      </c>
      <c r="S152" s="36">
        <v>16</v>
      </c>
    </row>
    <row r="153" spans="2:19" s="17" customFormat="1" x14ac:dyDescent="0.25">
      <c r="B153" s="5"/>
      <c r="C153" s="10" t="s">
        <v>35</v>
      </c>
      <c r="D153" s="21">
        <f>D154*SUM(D155:D156)</f>
        <v>50</v>
      </c>
      <c r="E153" s="21">
        <f t="shared" ref="E153" si="41">E154*SUM(E155:E156)</f>
        <v>50</v>
      </c>
      <c r="F153" s="21">
        <f t="shared" ref="F153" si="42">F154*SUM(F155:F156)</f>
        <v>55</v>
      </c>
      <c r="G153" s="21">
        <f t="shared" ref="G153" si="43">G154*SUM(G155:G156)</f>
        <v>60</v>
      </c>
      <c r="H153" s="21">
        <f t="shared" ref="H153" si="44">H154*SUM(H155:H156)</f>
        <v>70</v>
      </c>
      <c r="I153" s="21">
        <f t="shared" ref="I153" si="45">I154*SUM(I155:I156)</f>
        <v>75</v>
      </c>
      <c r="J153" s="21">
        <f t="shared" ref="J153" si="46">J154*SUM(J155:J156)</f>
        <v>90</v>
      </c>
      <c r="K153" s="21">
        <f t="shared" ref="K153" si="47">K154*SUM(K155:K156)</f>
        <v>100</v>
      </c>
      <c r="L153" s="21">
        <f t="shared" ref="L153" si="48">L154*SUM(L155:L156)</f>
        <v>105</v>
      </c>
      <c r="M153" s="21">
        <f t="shared" ref="M153" si="49">M154*SUM(M155:M156)</f>
        <v>110</v>
      </c>
      <c r="N153" s="21">
        <f t="shared" ref="N153" si="50">N154*SUM(N155:N156)</f>
        <v>120</v>
      </c>
      <c r="O153" s="21">
        <f t="shared" ref="O153" si="51">O154*SUM(O155:O156)</f>
        <v>121</v>
      </c>
      <c r="P153" s="21">
        <f t="shared" ref="P153" si="52">P154*SUM(P155:P156)</f>
        <v>132</v>
      </c>
      <c r="Q153" s="21">
        <f t="shared" ref="Q153" si="53">Q154*SUM(Q155:Q156)</f>
        <v>140</v>
      </c>
      <c r="R153" s="21">
        <f t="shared" ref="R153" si="54">R154*SUM(R155:R156)</f>
        <v>150</v>
      </c>
      <c r="S153" s="21">
        <f t="shared" ref="S153" si="55">S154*SUM(S155:S156)</f>
        <v>210</v>
      </c>
    </row>
    <row r="154" spans="2:19" s="17" customFormat="1" x14ac:dyDescent="0.25">
      <c r="B154" s="5"/>
      <c r="C154" s="20" t="s">
        <v>0</v>
      </c>
      <c r="D154" s="19">
        <v>5</v>
      </c>
      <c r="E154" s="19">
        <v>10</v>
      </c>
      <c r="F154" s="19">
        <v>5</v>
      </c>
      <c r="G154" s="19">
        <v>10</v>
      </c>
      <c r="H154" s="19">
        <v>7</v>
      </c>
      <c r="I154" s="19">
        <v>5</v>
      </c>
      <c r="J154" s="19">
        <v>9</v>
      </c>
      <c r="K154" s="19">
        <v>10</v>
      </c>
      <c r="L154" s="19">
        <v>5</v>
      </c>
      <c r="M154" s="19">
        <v>11</v>
      </c>
      <c r="N154" s="19">
        <v>12</v>
      </c>
      <c r="O154" s="19">
        <v>11</v>
      </c>
      <c r="P154" s="19">
        <v>12</v>
      </c>
      <c r="Q154" s="19">
        <v>5</v>
      </c>
      <c r="R154" s="19">
        <v>15</v>
      </c>
      <c r="S154" s="19">
        <v>15</v>
      </c>
    </row>
    <row r="155" spans="2:19" s="17" customFormat="1" x14ac:dyDescent="0.25">
      <c r="B155" s="5"/>
      <c r="C155" s="20" t="s">
        <v>3</v>
      </c>
      <c r="D155" s="19">
        <v>5</v>
      </c>
      <c r="E155" s="19">
        <v>5</v>
      </c>
      <c r="F155" s="19">
        <v>5</v>
      </c>
      <c r="G155" s="19">
        <v>3</v>
      </c>
      <c r="H155" s="19">
        <v>5</v>
      </c>
      <c r="I155" s="19">
        <v>10</v>
      </c>
      <c r="J155" s="19">
        <v>5</v>
      </c>
      <c r="K155" s="19">
        <v>5</v>
      </c>
      <c r="L155" s="19">
        <v>10</v>
      </c>
      <c r="M155" s="19">
        <v>5</v>
      </c>
      <c r="N155" s="19">
        <v>5</v>
      </c>
      <c r="O155" s="19">
        <v>5</v>
      </c>
      <c r="P155" s="19">
        <v>5</v>
      </c>
      <c r="Q155" s="19">
        <v>14</v>
      </c>
      <c r="R155" s="19">
        <v>5</v>
      </c>
      <c r="S155" s="19">
        <v>7</v>
      </c>
    </row>
    <row r="156" spans="2:19" s="17" customFormat="1" x14ac:dyDescent="0.25">
      <c r="B156" s="5"/>
      <c r="C156" s="20" t="s">
        <v>4</v>
      </c>
      <c r="D156" s="19">
        <v>5</v>
      </c>
      <c r="E156" s="19">
        <v>0</v>
      </c>
      <c r="F156" s="19">
        <v>6</v>
      </c>
      <c r="G156" s="19">
        <v>3</v>
      </c>
      <c r="H156" s="19">
        <v>5</v>
      </c>
      <c r="I156" s="19">
        <v>5</v>
      </c>
      <c r="J156" s="19">
        <v>5</v>
      </c>
      <c r="K156" s="19">
        <v>5</v>
      </c>
      <c r="L156" s="19">
        <v>11</v>
      </c>
      <c r="M156" s="19">
        <v>5</v>
      </c>
      <c r="N156" s="19">
        <v>5</v>
      </c>
      <c r="O156" s="19">
        <v>6</v>
      </c>
      <c r="P156" s="19">
        <v>6</v>
      </c>
      <c r="Q156" s="19">
        <v>14</v>
      </c>
      <c r="R156" s="19">
        <v>5</v>
      </c>
      <c r="S156" s="19">
        <v>7</v>
      </c>
    </row>
    <row r="157" spans="2:19" s="17" customFormat="1" x14ac:dyDescent="0.25">
      <c r="B157" s="5"/>
      <c r="C157" s="20" t="s">
        <v>5</v>
      </c>
      <c r="D157" s="20">
        <v>0</v>
      </c>
      <c r="E157" s="20">
        <v>0</v>
      </c>
      <c r="F157" s="20">
        <v>0</v>
      </c>
      <c r="G157" s="20">
        <v>0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0</v>
      </c>
      <c r="N157" s="20">
        <v>0</v>
      </c>
      <c r="O157" s="20">
        <v>0</v>
      </c>
      <c r="P157" s="20">
        <v>0</v>
      </c>
      <c r="Q157" s="20">
        <v>0</v>
      </c>
      <c r="R157" s="20">
        <v>0</v>
      </c>
      <c r="S157" s="20">
        <v>0</v>
      </c>
    </row>
    <row r="158" spans="2:19" s="17" customFormat="1" x14ac:dyDescent="0.25">
      <c r="B158" s="5"/>
      <c r="C158" s="20" t="s">
        <v>6</v>
      </c>
      <c r="D158" s="19">
        <v>20</v>
      </c>
      <c r="E158" s="19">
        <v>20</v>
      </c>
      <c r="F158" s="19">
        <v>20</v>
      </c>
      <c r="G158" s="19">
        <v>15</v>
      </c>
      <c r="H158" s="19">
        <v>20</v>
      </c>
      <c r="I158" s="19">
        <v>40</v>
      </c>
      <c r="J158" s="19">
        <v>20</v>
      </c>
      <c r="K158" s="19">
        <v>20</v>
      </c>
      <c r="L158" s="19">
        <v>40</v>
      </c>
      <c r="M158" s="19">
        <v>20</v>
      </c>
      <c r="N158" s="19">
        <v>20</v>
      </c>
      <c r="O158" s="19">
        <v>20</v>
      </c>
      <c r="P158" s="19">
        <v>20</v>
      </c>
      <c r="Q158" s="19">
        <v>50</v>
      </c>
      <c r="R158" s="19">
        <v>20</v>
      </c>
      <c r="S158" s="19">
        <v>20</v>
      </c>
    </row>
    <row r="159" spans="2:19" s="17" customFormat="1" x14ac:dyDescent="0.25">
      <c r="B159" s="5"/>
      <c r="C159" s="20" t="s">
        <v>7</v>
      </c>
      <c r="D159" s="20">
        <v>0</v>
      </c>
      <c r="E159" s="20">
        <v>0</v>
      </c>
      <c r="F159" s="20">
        <v>0</v>
      </c>
      <c r="G159" s="20">
        <v>0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0">
        <v>0</v>
      </c>
      <c r="O159" s="20">
        <v>0</v>
      </c>
      <c r="P159" s="20">
        <v>0</v>
      </c>
      <c r="Q159" s="20">
        <v>0</v>
      </c>
      <c r="R159" s="20">
        <v>0</v>
      </c>
      <c r="S159" s="20">
        <v>0</v>
      </c>
    </row>
    <row r="160" spans="2:19" s="17" customFormat="1" x14ac:dyDescent="0.25">
      <c r="B160" s="5"/>
      <c r="C160" s="20" t="s">
        <v>8</v>
      </c>
      <c r="D160" s="19">
        <v>20</v>
      </c>
      <c r="E160" s="19">
        <f t="shared" ref="E160" si="56">IF(E156=0,0,"")</f>
        <v>0</v>
      </c>
      <c r="F160" s="19">
        <v>25</v>
      </c>
      <c r="G160" s="19">
        <v>15</v>
      </c>
      <c r="H160" s="19">
        <v>20</v>
      </c>
      <c r="I160" s="19">
        <v>20</v>
      </c>
      <c r="J160" s="19">
        <v>20</v>
      </c>
      <c r="K160" s="19">
        <v>20</v>
      </c>
      <c r="L160" s="19">
        <v>40</v>
      </c>
      <c r="M160" s="19">
        <v>20</v>
      </c>
      <c r="N160" s="19">
        <v>20</v>
      </c>
      <c r="O160" s="19">
        <v>25</v>
      </c>
      <c r="P160" s="19">
        <v>25</v>
      </c>
      <c r="Q160" s="19">
        <v>50</v>
      </c>
      <c r="R160" s="19">
        <v>20</v>
      </c>
      <c r="S160" s="19">
        <v>20</v>
      </c>
    </row>
    <row r="161" spans="2:19" s="17" customFormat="1" ht="13.8" thickBot="1" x14ac:dyDescent="0.3">
      <c r="B161" s="5"/>
      <c r="C161" s="20" t="s">
        <v>9</v>
      </c>
      <c r="D161" s="19">
        <v>0</v>
      </c>
      <c r="E161" s="19">
        <v>0</v>
      </c>
      <c r="F161" s="19">
        <v>0</v>
      </c>
      <c r="G161" s="19">
        <v>0</v>
      </c>
      <c r="H161" s="19">
        <v>0</v>
      </c>
      <c r="I161" s="19">
        <v>0</v>
      </c>
      <c r="J161" s="19">
        <v>0</v>
      </c>
      <c r="K161" s="19">
        <v>0</v>
      </c>
      <c r="L161" s="19">
        <v>0</v>
      </c>
      <c r="M161" s="19">
        <v>0</v>
      </c>
      <c r="N161" s="19">
        <v>0</v>
      </c>
      <c r="O161" s="19">
        <v>0</v>
      </c>
      <c r="P161" s="19">
        <v>0</v>
      </c>
      <c r="Q161" s="19">
        <v>0</v>
      </c>
      <c r="R161" s="19">
        <v>0</v>
      </c>
      <c r="S161" s="19">
        <v>0</v>
      </c>
    </row>
    <row r="162" spans="2:19" s="17" customFormat="1" ht="13.8" thickBot="1" x14ac:dyDescent="0.3">
      <c r="B162" s="5"/>
      <c r="C162" s="59" t="s">
        <v>196</v>
      </c>
      <c r="D162" s="60">
        <v>1069</v>
      </c>
      <c r="E162" s="61">
        <v>1189</v>
      </c>
      <c r="F162" s="61">
        <v>1091</v>
      </c>
      <c r="G162" s="61">
        <v>1171</v>
      </c>
      <c r="H162" s="61">
        <v>1078</v>
      </c>
      <c r="I162" s="61">
        <v>1157</v>
      </c>
      <c r="J162" s="61">
        <v>1099</v>
      </c>
      <c r="K162" s="61">
        <v>1115</v>
      </c>
      <c r="L162" s="61">
        <v>1126</v>
      </c>
      <c r="M162" s="61">
        <v>1134</v>
      </c>
      <c r="N162" s="61">
        <v>1147</v>
      </c>
      <c r="O162" s="61">
        <v>1164</v>
      </c>
      <c r="P162" s="61">
        <v>1177</v>
      </c>
      <c r="Q162" s="61">
        <v>1166</v>
      </c>
      <c r="R162" s="61">
        <v>1201</v>
      </c>
      <c r="S162" s="62">
        <v>1144</v>
      </c>
    </row>
    <row r="163" spans="2:19" s="17" customFormat="1" x14ac:dyDescent="0.25">
      <c r="B163" s="5"/>
    </row>
    <row r="164" spans="2:19" s="17" customFormat="1" x14ac:dyDescent="0.25">
      <c r="B164" s="5"/>
      <c r="C164" s="17" t="s">
        <v>203</v>
      </c>
    </row>
    <row r="165" spans="2:19" s="17" customFormat="1" x14ac:dyDescent="0.25">
      <c r="B165" s="5"/>
      <c r="C165" s="68"/>
      <c r="D165" s="68"/>
      <c r="E165" s="69" t="s">
        <v>33</v>
      </c>
      <c r="F165" s="70" t="s">
        <v>34</v>
      </c>
    </row>
    <row r="166" spans="2:19" s="17" customFormat="1" x14ac:dyDescent="0.25">
      <c r="B166" s="5"/>
      <c r="C166" s="19" t="str">
        <f>D166&amp;" mieszkań"</f>
        <v>50 mieszkań</v>
      </c>
      <c r="D166" s="19">
        <v>50</v>
      </c>
      <c r="E166" s="19">
        <v>2819</v>
      </c>
      <c r="F166" s="71">
        <f>AVERAGEIF($D$153:$S$153,D166,$D$162:$S$162)</f>
        <v>1129</v>
      </c>
    </row>
    <row r="167" spans="2:19" s="17" customFormat="1" x14ac:dyDescent="0.25">
      <c r="B167" s="5"/>
      <c r="C167" s="19" t="str">
        <f t="shared" ref="C167:C180" si="57">D167&amp;" mieszkań"</f>
        <v>55 mieszkań</v>
      </c>
      <c r="D167" s="19">
        <v>55</v>
      </c>
      <c r="E167" s="19">
        <v>1332</v>
      </c>
      <c r="F167" s="71">
        <f t="shared" ref="F167:F180" si="58">AVERAGEIF($D$153:$S$153,D167,$D$162:$S$162)</f>
        <v>1091</v>
      </c>
    </row>
    <row r="168" spans="2:19" s="17" customFormat="1" x14ac:dyDescent="0.25">
      <c r="B168" s="5"/>
      <c r="C168" s="19" t="str">
        <f t="shared" si="57"/>
        <v>60 mieszkań</v>
      </c>
      <c r="D168" s="19">
        <v>60</v>
      </c>
      <c r="E168" s="19">
        <v>3242</v>
      </c>
      <c r="F168" s="71">
        <f t="shared" si="58"/>
        <v>1171</v>
      </c>
    </row>
    <row r="169" spans="2:19" s="17" customFormat="1" x14ac:dyDescent="0.25">
      <c r="B169" s="5"/>
      <c r="C169" s="19" t="str">
        <f t="shared" si="57"/>
        <v>70 mieszkań</v>
      </c>
      <c r="D169" s="19">
        <v>70</v>
      </c>
      <c r="E169" s="19">
        <v>1285</v>
      </c>
      <c r="F169" s="71">
        <f t="shared" si="58"/>
        <v>1078</v>
      </c>
    </row>
    <row r="170" spans="2:19" s="17" customFormat="1" x14ac:dyDescent="0.25">
      <c r="B170" s="5"/>
      <c r="C170" s="19" t="str">
        <f t="shared" si="57"/>
        <v>75 mieszkań</v>
      </c>
      <c r="D170" s="19">
        <v>75</v>
      </c>
      <c r="E170" s="19">
        <v>1293</v>
      </c>
      <c r="F170" s="71">
        <f t="shared" si="58"/>
        <v>1157</v>
      </c>
    </row>
    <row r="171" spans="2:19" s="17" customFormat="1" x14ac:dyDescent="0.25">
      <c r="B171" s="5"/>
      <c r="C171" s="19" t="str">
        <f t="shared" si="57"/>
        <v>90 mieszkań</v>
      </c>
      <c r="D171" s="19">
        <v>90</v>
      </c>
      <c r="E171" s="19">
        <v>815</v>
      </c>
      <c r="F171" s="71">
        <f t="shared" si="58"/>
        <v>1099</v>
      </c>
    </row>
    <row r="172" spans="2:19" s="17" customFormat="1" x14ac:dyDescent="0.25">
      <c r="B172" s="5"/>
      <c r="C172" s="19" t="str">
        <f t="shared" si="57"/>
        <v>100 mieszkań</v>
      </c>
      <c r="D172" s="19">
        <v>100</v>
      </c>
      <c r="E172" s="19">
        <v>538</v>
      </c>
      <c r="F172" s="71">
        <f t="shared" si="58"/>
        <v>1115</v>
      </c>
    </row>
    <row r="173" spans="2:19" s="17" customFormat="1" x14ac:dyDescent="0.25">
      <c r="B173" s="5"/>
      <c r="C173" s="19" t="str">
        <f t="shared" si="57"/>
        <v>105 mieszkań</v>
      </c>
      <c r="D173" s="19">
        <v>105</v>
      </c>
      <c r="E173" s="19">
        <v>249</v>
      </c>
      <c r="F173" s="71">
        <f t="shared" si="58"/>
        <v>1126</v>
      </c>
    </row>
    <row r="174" spans="2:19" s="17" customFormat="1" x14ac:dyDescent="0.25">
      <c r="B174" s="5"/>
      <c r="C174" s="19" t="str">
        <f t="shared" si="57"/>
        <v>110 mieszkań</v>
      </c>
      <c r="D174" s="19">
        <v>110</v>
      </c>
      <c r="E174" s="19">
        <v>243</v>
      </c>
      <c r="F174" s="71">
        <f t="shared" si="58"/>
        <v>1134</v>
      </c>
    </row>
    <row r="175" spans="2:19" s="17" customFormat="1" x14ac:dyDescent="0.25">
      <c r="B175" s="5"/>
      <c r="C175" s="19" t="str">
        <f t="shared" si="57"/>
        <v>120 mieszkań</v>
      </c>
      <c r="D175" s="19">
        <v>120</v>
      </c>
      <c r="E175" s="19">
        <v>329</v>
      </c>
      <c r="F175" s="71">
        <f t="shared" si="58"/>
        <v>1147</v>
      </c>
    </row>
    <row r="176" spans="2:19" s="17" customFormat="1" x14ac:dyDescent="0.25">
      <c r="B176" s="5"/>
      <c r="C176" s="19" t="str">
        <f t="shared" si="57"/>
        <v>121 mieszkań</v>
      </c>
      <c r="D176" s="19">
        <v>121</v>
      </c>
      <c r="E176" s="19">
        <v>150</v>
      </c>
      <c r="F176" s="71">
        <f t="shared" si="58"/>
        <v>1164</v>
      </c>
    </row>
    <row r="177" spans="2:6" s="17" customFormat="1" x14ac:dyDescent="0.25">
      <c r="B177" s="5"/>
      <c r="C177" s="19" t="str">
        <f t="shared" si="57"/>
        <v>132 mieszkań</v>
      </c>
      <c r="D177" s="19">
        <v>132</v>
      </c>
      <c r="E177" s="19">
        <v>98</v>
      </c>
      <c r="F177" s="71">
        <f t="shared" si="58"/>
        <v>1177</v>
      </c>
    </row>
    <row r="178" spans="2:6" s="17" customFormat="1" x14ac:dyDescent="0.25">
      <c r="B178" s="5"/>
      <c r="C178" s="19" t="str">
        <f t="shared" si="57"/>
        <v>140 mieszkań</v>
      </c>
      <c r="D178" s="19">
        <v>140</v>
      </c>
      <c r="E178" s="19">
        <v>80</v>
      </c>
      <c r="F178" s="71">
        <f t="shared" si="58"/>
        <v>1166</v>
      </c>
    </row>
    <row r="179" spans="2:6" s="17" customFormat="1" x14ac:dyDescent="0.25">
      <c r="B179" s="5"/>
      <c r="C179" s="19" t="str">
        <f t="shared" si="57"/>
        <v>150 mieszkań</v>
      </c>
      <c r="D179" s="19">
        <v>150</v>
      </c>
      <c r="E179" s="19">
        <v>62</v>
      </c>
      <c r="F179" s="71">
        <f t="shared" si="58"/>
        <v>1201</v>
      </c>
    </row>
    <row r="180" spans="2:6" s="17" customFormat="1" x14ac:dyDescent="0.25">
      <c r="B180" s="5"/>
      <c r="C180" s="19" t="str">
        <f t="shared" si="57"/>
        <v>210 mieszkań</v>
      </c>
      <c r="D180" s="19">
        <v>210</v>
      </c>
      <c r="E180" s="19">
        <v>26</v>
      </c>
      <c r="F180" s="71">
        <f t="shared" si="58"/>
        <v>1144</v>
      </c>
    </row>
    <row r="181" spans="2:6" s="17" customFormat="1" x14ac:dyDescent="0.25">
      <c r="B181" s="5"/>
      <c r="C181" s="18"/>
      <c r="D181" s="18"/>
      <c r="E181" s="18"/>
      <c r="F181" s="15"/>
    </row>
    <row r="182" spans="2:6" s="17" customFormat="1" x14ac:dyDescent="0.25">
      <c r="B182" s="5"/>
    </row>
    <row r="183" spans="2:6" s="17" customFormat="1" x14ac:dyDescent="0.25">
      <c r="B183" s="5"/>
      <c r="C183" s="17" t="s">
        <v>73</v>
      </c>
    </row>
    <row r="184" spans="2:6" s="17" customFormat="1" x14ac:dyDescent="0.25">
      <c r="B184" s="5"/>
      <c r="C184" s="7">
        <f>SUMPRODUCT(E166:E180,F166:F180)/SUM(E166:E180)</f>
        <v>1132.8526391210892</v>
      </c>
    </row>
    <row r="185" spans="2:6" s="17" customFormat="1" x14ac:dyDescent="0.25">
      <c r="B185" s="5"/>
    </row>
    <row r="186" spans="2:6" x14ac:dyDescent="0.25">
      <c r="C186" s="66"/>
      <c r="D186" s="36" t="s">
        <v>81</v>
      </c>
      <c r="E186" s="36" t="s">
        <v>82</v>
      </c>
      <c r="F186" s="36" t="s">
        <v>83</v>
      </c>
    </row>
    <row r="187" spans="2:6" x14ac:dyDescent="0.25">
      <c r="C187" s="25" t="s">
        <v>75</v>
      </c>
      <c r="D187" s="65">
        <f>MAX(D36:G36)</f>
        <v>3361</v>
      </c>
      <c r="E187" s="65">
        <f>MIN(D36:G36)</f>
        <v>2401</v>
      </c>
      <c r="F187" s="65">
        <f>C44</f>
        <v>3122.3271966957145</v>
      </c>
    </row>
    <row r="188" spans="2:6" x14ac:dyDescent="0.25">
      <c r="C188" s="25" t="s">
        <v>76</v>
      </c>
      <c r="D188" s="65">
        <f>MAX(D58:G58)</f>
        <v>2007</v>
      </c>
      <c r="E188" s="65">
        <f>MIN(D58:G58)</f>
        <v>1835</v>
      </c>
      <c r="F188" s="65">
        <f>C66</f>
        <v>1949.3616642787772</v>
      </c>
    </row>
    <row r="189" spans="2:6" x14ac:dyDescent="0.25">
      <c r="C189" s="25" t="s">
        <v>77</v>
      </c>
      <c r="D189" s="65">
        <f>MAX(D80:M80)</f>
        <v>1690</v>
      </c>
      <c r="E189" s="65">
        <f>MIN(D80:M80)</f>
        <v>1396</v>
      </c>
      <c r="F189" s="65">
        <f>C90</f>
        <v>1552.9285608565458</v>
      </c>
    </row>
    <row r="190" spans="2:6" x14ac:dyDescent="0.25">
      <c r="C190" s="25" t="s">
        <v>78</v>
      </c>
      <c r="D190" s="65">
        <f>MAX(D104:Q104)</f>
        <v>1529</v>
      </c>
      <c r="E190" s="65">
        <f>MIN(D104:Q104)</f>
        <v>1055</v>
      </c>
      <c r="F190" s="65">
        <f>C118</f>
        <v>1353.3204921516613</v>
      </c>
    </row>
    <row r="191" spans="2:6" x14ac:dyDescent="0.25">
      <c r="C191" s="25" t="s">
        <v>79</v>
      </c>
      <c r="D191" s="65">
        <f>MAX(D132:R132)</f>
        <v>1243</v>
      </c>
      <c r="E191" s="65">
        <f>MIN(D132:R132)</f>
        <v>985</v>
      </c>
      <c r="F191" s="65">
        <f>C148</f>
        <v>1119.47242712804</v>
      </c>
    </row>
    <row r="192" spans="2:6" x14ac:dyDescent="0.25">
      <c r="C192" s="25" t="s">
        <v>80</v>
      </c>
      <c r="D192" s="65">
        <f>MAX(D162:S162)</f>
        <v>1201</v>
      </c>
      <c r="E192" s="65">
        <f>MIN(D162:S162)</f>
        <v>1069</v>
      </c>
      <c r="F192" s="65">
        <f>C184</f>
        <v>1132.8526391210892</v>
      </c>
    </row>
    <row r="201" spans="10:11" x14ac:dyDescent="0.25">
      <c r="J201" s="3">
        <v>63000</v>
      </c>
    </row>
    <row r="202" spans="10:11" x14ac:dyDescent="0.25">
      <c r="J202" s="3">
        <v>60354000</v>
      </c>
    </row>
    <row r="203" spans="10:11" x14ac:dyDescent="0.25">
      <c r="J203" s="3">
        <f>J202/J201</f>
        <v>958</v>
      </c>
    </row>
    <row r="204" spans="10:11" x14ac:dyDescent="0.25">
      <c r="K204" s="3">
        <v>68000</v>
      </c>
    </row>
    <row r="205" spans="10:11" x14ac:dyDescent="0.25">
      <c r="J205" s="3">
        <f>J203*K204</f>
        <v>65144000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5"/>
  <sheetViews>
    <sheetView workbookViewId="0">
      <selection activeCell="B14" sqref="B14"/>
    </sheetView>
  </sheetViews>
  <sheetFormatPr defaultRowHeight="13.2" x14ac:dyDescent="0.25"/>
  <sheetData>
    <row r="1" spans="1:2" x14ac:dyDescent="0.25">
      <c r="A1" s="16">
        <v>1</v>
      </c>
      <c r="B1" s="16">
        <v>5428651</v>
      </c>
    </row>
    <row r="2" spans="1:2" x14ac:dyDescent="0.25">
      <c r="A2" s="16">
        <v>2</v>
      </c>
      <c r="B2" s="16">
        <v>322720</v>
      </c>
    </row>
    <row r="3" spans="1:2" x14ac:dyDescent="0.25">
      <c r="A3" s="16">
        <v>3</v>
      </c>
      <c r="B3" s="16">
        <v>76277</v>
      </c>
    </row>
    <row r="4" spans="1:2" x14ac:dyDescent="0.25">
      <c r="A4" s="16">
        <v>4</v>
      </c>
      <c r="B4" s="16">
        <v>68708</v>
      </c>
    </row>
    <row r="5" spans="1:2" x14ac:dyDescent="0.25">
      <c r="A5" s="16">
        <v>5</v>
      </c>
      <c r="B5" s="16">
        <v>35289</v>
      </c>
    </row>
    <row r="6" spans="1:2" x14ac:dyDescent="0.25">
      <c r="A6" s="16">
        <v>6</v>
      </c>
      <c r="B6" s="16">
        <v>45522</v>
      </c>
    </row>
    <row r="7" spans="1:2" x14ac:dyDescent="0.25">
      <c r="A7" s="16">
        <v>7</v>
      </c>
      <c r="B7" s="16">
        <v>21625</v>
      </c>
    </row>
    <row r="8" spans="1:2" x14ac:dyDescent="0.25">
      <c r="A8" s="16">
        <v>8</v>
      </c>
      <c r="B8" s="16">
        <v>35926</v>
      </c>
    </row>
    <row r="9" spans="1:2" x14ac:dyDescent="0.25">
      <c r="A9" s="16">
        <v>9</v>
      </c>
      <c r="B9" s="16">
        <v>23046</v>
      </c>
    </row>
    <row r="10" spans="1:2" x14ac:dyDescent="0.25">
      <c r="A10" s="16">
        <v>10</v>
      </c>
      <c r="B10" s="16">
        <v>46311</v>
      </c>
    </row>
    <row r="11" spans="1:2" x14ac:dyDescent="0.25">
      <c r="A11" s="16">
        <v>11</v>
      </c>
      <c r="B11" s="16">
        <v>11338</v>
      </c>
    </row>
    <row r="12" spans="1:2" x14ac:dyDescent="0.25">
      <c r="A12" s="16">
        <v>12</v>
      </c>
      <c r="B12" s="16">
        <v>22967</v>
      </c>
    </row>
    <row r="13" spans="1:2" x14ac:dyDescent="0.25">
      <c r="A13" s="16">
        <v>13</v>
      </c>
      <c r="B13" s="16">
        <v>6700</v>
      </c>
    </row>
    <row r="14" spans="1:2" x14ac:dyDescent="0.25">
      <c r="A14" s="16">
        <v>14</v>
      </c>
      <c r="B14" s="16">
        <v>7158</v>
      </c>
    </row>
    <row r="15" spans="1:2" x14ac:dyDescent="0.25">
      <c r="A15" s="16">
        <v>15</v>
      </c>
      <c r="B15" s="16">
        <v>24806</v>
      </c>
    </row>
    <row r="16" spans="1:2" x14ac:dyDescent="0.25">
      <c r="A16" s="16">
        <v>16</v>
      </c>
      <c r="B16" s="16">
        <v>8200</v>
      </c>
    </row>
    <row r="17" spans="1:2" x14ac:dyDescent="0.25">
      <c r="A17" s="16">
        <v>17</v>
      </c>
      <c r="B17" s="16">
        <v>3547</v>
      </c>
    </row>
    <row r="18" spans="1:2" x14ac:dyDescent="0.25">
      <c r="A18" s="16">
        <v>18</v>
      </c>
      <c r="B18" s="16">
        <v>8982</v>
      </c>
    </row>
    <row r="19" spans="1:2" x14ac:dyDescent="0.25">
      <c r="A19" s="16">
        <v>19</v>
      </c>
      <c r="B19" s="16">
        <v>3021</v>
      </c>
    </row>
    <row r="20" spans="1:2" x14ac:dyDescent="0.25">
      <c r="A20" s="16">
        <v>20</v>
      </c>
      <c r="B20" s="16">
        <v>11692</v>
      </c>
    </row>
    <row r="21" spans="1:2" x14ac:dyDescent="0.25">
      <c r="A21" s="16">
        <v>21</v>
      </c>
      <c r="B21" s="16">
        <v>2792</v>
      </c>
    </row>
    <row r="22" spans="1:2" x14ac:dyDescent="0.25">
      <c r="A22" s="16">
        <v>22</v>
      </c>
      <c r="B22" s="16">
        <v>2863</v>
      </c>
    </row>
    <row r="23" spans="1:2" x14ac:dyDescent="0.25">
      <c r="A23" s="16">
        <v>23</v>
      </c>
      <c r="B23" s="16">
        <v>2129</v>
      </c>
    </row>
    <row r="24" spans="1:2" x14ac:dyDescent="0.25">
      <c r="A24" s="16">
        <v>24</v>
      </c>
      <c r="B24" s="16">
        <v>5705</v>
      </c>
    </row>
    <row r="25" spans="1:2" x14ac:dyDescent="0.25">
      <c r="A25" s="16">
        <v>25</v>
      </c>
      <c r="B25" s="16">
        <v>4284</v>
      </c>
    </row>
    <row r="26" spans="1:2" x14ac:dyDescent="0.25">
      <c r="A26" s="16">
        <v>26</v>
      </c>
      <c r="B26" s="16">
        <v>1644</v>
      </c>
    </row>
    <row r="27" spans="1:2" x14ac:dyDescent="0.25">
      <c r="A27" s="16">
        <v>27</v>
      </c>
      <c r="B27" s="16">
        <v>2045</v>
      </c>
    </row>
    <row r="28" spans="1:2" x14ac:dyDescent="0.25">
      <c r="A28" s="16">
        <v>28</v>
      </c>
      <c r="B28" s="16">
        <v>1946</v>
      </c>
    </row>
    <row r="29" spans="1:2" x14ac:dyDescent="0.25">
      <c r="A29" s="16">
        <v>29</v>
      </c>
      <c r="B29" s="16">
        <v>1504</v>
      </c>
    </row>
    <row r="30" spans="1:2" x14ac:dyDescent="0.25">
      <c r="A30" s="16">
        <v>30</v>
      </c>
      <c r="B30" s="16">
        <v>7871</v>
      </c>
    </row>
    <row r="31" spans="1:2" x14ac:dyDescent="0.25">
      <c r="A31" s="16">
        <v>31</v>
      </c>
      <c r="B31" s="16">
        <v>1156</v>
      </c>
    </row>
    <row r="32" spans="1:2" x14ac:dyDescent="0.25">
      <c r="A32" s="16">
        <v>32</v>
      </c>
      <c r="B32" s="16">
        <v>2589</v>
      </c>
    </row>
    <row r="33" spans="1:2" x14ac:dyDescent="0.25">
      <c r="A33" s="16">
        <v>33</v>
      </c>
      <c r="B33" s="16">
        <v>2131</v>
      </c>
    </row>
    <row r="34" spans="1:2" x14ac:dyDescent="0.25">
      <c r="A34" s="16">
        <v>34</v>
      </c>
      <c r="B34" s="16">
        <v>1425</v>
      </c>
    </row>
    <row r="35" spans="1:2" x14ac:dyDescent="0.25">
      <c r="A35" s="16">
        <v>35</v>
      </c>
      <c r="B35" s="16">
        <v>1921</v>
      </c>
    </row>
    <row r="36" spans="1:2" x14ac:dyDescent="0.25">
      <c r="A36" s="16">
        <v>36</v>
      </c>
      <c r="B36" s="16">
        <v>2395</v>
      </c>
    </row>
    <row r="37" spans="1:2" x14ac:dyDescent="0.25">
      <c r="A37" s="16">
        <v>37</v>
      </c>
      <c r="B37" s="16">
        <v>537</v>
      </c>
    </row>
    <row r="38" spans="1:2" x14ac:dyDescent="0.25">
      <c r="A38" s="16">
        <v>38</v>
      </c>
      <c r="B38" s="16">
        <v>733</v>
      </c>
    </row>
    <row r="39" spans="1:2" x14ac:dyDescent="0.25">
      <c r="A39" s="16">
        <v>39</v>
      </c>
      <c r="B39" s="16">
        <v>734</v>
      </c>
    </row>
    <row r="40" spans="1:2" x14ac:dyDescent="0.25">
      <c r="A40" s="16">
        <v>40</v>
      </c>
      <c r="B40" s="16">
        <v>5143</v>
      </c>
    </row>
    <row r="41" spans="1:2" x14ac:dyDescent="0.25">
      <c r="A41" s="16">
        <v>41</v>
      </c>
      <c r="B41" s="16">
        <v>482</v>
      </c>
    </row>
    <row r="42" spans="1:2" x14ac:dyDescent="0.25">
      <c r="A42" s="16">
        <v>42</v>
      </c>
      <c r="B42" s="16">
        <v>612</v>
      </c>
    </row>
    <row r="43" spans="1:2" x14ac:dyDescent="0.25">
      <c r="A43" s="16">
        <v>43</v>
      </c>
      <c r="B43" s="16">
        <v>559</v>
      </c>
    </row>
    <row r="44" spans="1:2" x14ac:dyDescent="0.25">
      <c r="A44" s="16">
        <v>44</v>
      </c>
      <c r="B44" s="16">
        <v>1899</v>
      </c>
    </row>
    <row r="45" spans="1:2" x14ac:dyDescent="0.25">
      <c r="A45" s="16">
        <v>45</v>
      </c>
      <c r="B45" s="16">
        <v>3012</v>
      </c>
    </row>
    <row r="46" spans="1:2" x14ac:dyDescent="0.25">
      <c r="A46" s="16">
        <v>46</v>
      </c>
      <c r="B46" s="16">
        <v>663</v>
      </c>
    </row>
    <row r="47" spans="1:2" x14ac:dyDescent="0.25">
      <c r="A47" s="16">
        <v>47</v>
      </c>
      <c r="B47" s="16">
        <v>579</v>
      </c>
    </row>
    <row r="48" spans="1:2" x14ac:dyDescent="0.25">
      <c r="A48" s="16">
        <v>48</v>
      </c>
      <c r="B48" s="16">
        <v>1312</v>
      </c>
    </row>
    <row r="49" spans="1:3" x14ac:dyDescent="0.25">
      <c r="A49" s="16">
        <v>49</v>
      </c>
      <c r="B49" s="16">
        <v>452</v>
      </c>
    </row>
    <row r="50" spans="1:3" x14ac:dyDescent="0.25">
      <c r="A50" s="14">
        <v>50</v>
      </c>
      <c r="B50" s="1">
        <v>2819</v>
      </c>
      <c r="C50" t="s">
        <v>74</v>
      </c>
    </row>
    <row r="51" spans="1:3" x14ac:dyDescent="0.25">
      <c r="A51" s="13">
        <v>51</v>
      </c>
      <c r="B51" s="2">
        <v>382</v>
      </c>
    </row>
    <row r="52" spans="1:3" x14ac:dyDescent="0.25">
      <c r="A52" s="13">
        <v>52</v>
      </c>
      <c r="B52" s="2">
        <v>481</v>
      </c>
    </row>
    <row r="53" spans="1:3" x14ac:dyDescent="0.25">
      <c r="A53" s="13">
        <v>53</v>
      </c>
      <c r="B53" s="2">
        <v>326</v>
      </c>
    </row>
    <row r="54" spans="1:3" x14ac:dyDescent="0.25">
      <c r="A54" s="13">
        <v>54</v>
      </c>
      <c r="B54" s="2">
        <v>638</v>
      </c>
    </row>
    <row r="55" spans="1:3" x14ac:dyDescent="0.25">
      <c r="A55" s="13">
        <v>55</v>
      </c>
      <c r="B55" s="2">
        <v>1332</v>
      </c>
      <c r="C55" t="s">
        <v>74</v>
      </c>
    </row>
    <row r="56" spans="1:3" x14ac:dyDescent="0.25">
      <c r="A56" s="13">
        <v>56</v>
      </c>
      <c r="B56" s="2">
        <v>493</v>
      </c>
    </row>
    <row r="57" spans="1:3" x14ac:dyDescent="0.25">
      <c r="A57" s="13">
        <v>57</v>
      </c>
      <c r="B57" s="2">
        <v>278</v>
      </c>
    </row>
    <row r="58" spans="1:3" x14ac:dyDescent="0.25">
      <c r="A58" s="13">
        <v>58</v>
      </c>
      <c r="B58" s="2">
        <v>350</v>
      </c>
    </row>
    <row r="59" spans="1:3" x14ac:dyDescent="0.25">
      <c r="A59" s="13">
        <v>59</v>
      </c>
      <c r="B59" s="2">
        <v>428</v>
      </c>
    </row>
    <row r="60" spans="1:3" x14ac:dyDescent="0.25">
      <c r="A60" s="13">
        <v>60</v>
      </c>
      <c r="B60" s="2">
        <v>3242</v>
      </c>
      <c r="C60" t="s">
        <v>74</v>
      </c>
    </row>
    <row r="61" spans="1:3" x14ac:dyDescent="0.25">
      <c r="A61" s="13">
        <v>61</v>
      </c>
      <c r="B61" s="2">
        <v>220</v>
      </c>
    </row>
    <row r="62" spans="1:3" x14ac:dyDescent="0.25">
      <c r="A62" s="13">
        <v>62</v>
      </c>
      <c r="B62" s="2">
        <v>236</v>
      </c>
    </row>
    <row r="63" spans="1:3" x14ac:dyDescent="0.25">
      <c r="A63" s="13">
        <v>63</v>
      </c>
      <c r="B63" s="2">
        <v>264</v>
      </c>
    </row>
    <row r="64" spans="1:3" x14ac:dyDescent="0.25">
      <c r="A64" s="13">
        <v>64</v>
      </c>
      <c r="B64" s="2">
        <v>496</v>
      </c>
    </row>
    <row r="65" spans="1:3" x14ac:dyDescent="0.25">
      <c r="A65" s="13">
        <v>65</v>
      </c>
      <c r="B65" s="2">
        <v>766</v>
      </c>
    </row>
    <row r="66" spans="1:3" x14ac:dyDescent="0.25">
      <c r="A66" s="13">
        <v>66</v>
      </c>
      <c r="B66" s="2">
        <v>871</v>
      </c>
    </row>
    <row r="67" spans="1:3" x14ac:dyDescent="0.25">
      <c r="A67" s="13">
        <v>67</v>
      </c>
      <c r="B67" s="2">
        <v>300</v>
      </c>
    </row>
    <row r="68" spans="1:3" x14ac:dyDescent="0.25">
      <c r="A68" s="13">
        <v>68</v>
      </c>
      <c r="B68" s="2">
        <v>342</v>
      </c>
    </row>
    <row r="69" spans="1:3" x14ac:dyDescent="0.25">
      <c r="A69" s="13">
        <v>69</v>
      </c>
      <c r="B69" s="2">
        <v>258</v>
      </c>
    </row>
    <row r="70" spans="1:3" x14ac:dyDescent="0.25">
      <c r="A70" s="13">
        <v>70</v>
      </c>
      <c r="B70" s="2">
        <v>1285</v>
      </c>
      <c r="C70" t="s">
        <v>74</v>
      </c>
    </row>
    <row r="71" spans="1:3" x14ac:dyDescent="0.25">
      <c r="A71" s="13">
        <v>71</v>
      </c>
      <c r="B71" s="2">
        <v>263</v>
      </c>
    </row>
    <row r="72" spans="1:3" x14ac:dyDescent="0.25">
      <c r="A72" s="13">
        <v>72</v>
      </c>
      <c r="B72" s="2">
        <v>334</v>
      </c>
    </row>
    <row r="73" spans="1:3" x14ac:dyDescent="0.25">
      <c r="A73" s="13">
        <v>73</v>
      </c>
      <c r="B73" s="2">
        <v>163</v>
      </c>
    </row>
    <row r="74" spans="1:3" x14ac:dyDescent="0.25">
      <c r="A74" s="13">
        <v>74</v>
      </c>
      <c r="B74" s="2">
        <v>244</v>
      </c>
    </row>
    <row r="75" spans="1:3" x14ac:dyDescent="0.25">
      <c r="A75" s="13">
        <v>75</v>
      </c>
      <c r="B75" s="2">
        <v>1293</v>
      </c>
      <c r="C75" t="s">
        <v>74</v>
      </c>
    </row>
    <row r="76" spans="1:3" x14ac:dyDescent="0.25">
      <c r="A76" s="13">
        <v>76</v>
      </c>
      <c r="B76" s="2">
        <v>222</v>
      </c>
    </row>
    <row r="77" spans="1:3" x14ac:dyDescent="0.25">
      <c r="A77" s="13">
        <v>77</v>
      </c>
      <c r="B77" s="2">
        <v>358</v>
      </c>
    </row>
    <row r="78" spans="1:3" x14ac:dyDescent="0.25">
      <c r="A78" s="13">
        <v>78</v>
      </c>
      <c r="B78" s="2">
        <v>199</v>
      </c>
    </row>
    <row r="79" spans="1:3" x14ac:dyDescent="0.25">
      <c r="A79" s="13">
        <v>79</v>
      </c>
      <c r="B79" s="2">
        <v>219</v>
      </c>
    </row>
    <row r="80" spans="1:3" x14ac:dyDescent="0.25">
      <c r="A80" s="13">
        <v>80</v>
      </c>
      <c r="B80" s="2">
        <v>750</v>
      </c>
    </row>
    <row r="81" spans="1:3" x14ac:dyDescent="0.25">
      <c r="A81" s="13">
        <v>81</v>
      </c>
      <c r="B81" s="2">
        <v>118</v>
      </c>
    </row>
    <row r="82" spans="1:3" x14ac:dyDescent="0.25">
      <c r="A82" s="13">
        <v>82</v>
      </c>
      <c r="B82" s="2">
        <v>159</v>
      </c>
    </row>
    <row r="83" spans="1:3" x14ac:dyDescent="0.25">
      <c r="A83" s="13">
        <v>83</v>
      </c>
      <c r="B83" s="2">
        <v>122</v>
      </c>
    </row>
    <row r="84" spans="1:3" x14ac:dyDescent="0.25">
      <c r="A84" s="13">
        <v>84</v>
      </c>
      <c r="B84" s="2">
        <v>211</v>
      </c>
    </row>
    <row r="85" spans="1:3" x14ac:dyDescent="0.25">
      <c r="A85" s="13">
        <v>85</v>
      </c>
      <c r="B85" s="2">
        <v>249</v>
      </c>
    </row>
    <row r="86" spans="1:3" x14ac:dyDescent="0.25">
      <c r="A86" s="13">
        <v>86</v>
      </c>
      <c r="B86" s="2">
        <v>138</v>
      </c>
    </row>
    <row r="87" spans="1:3" x14ac:dyDescent="0.25">
      <c r="A87" s="13">
        <v>87</v>
      </c>
      <c r="B87" s="2">
        <v>159</v>
      </c>
    </row>
    <row r="88" spans="1:3" x14ac:dyDescent="0.25">
      <c r="A88" s="13">
        <v>88</v>
      </c>
      <c r="B88" s="2">
        <v>548</v>
      </c>
    </row>
    <row r="89" spans="1:3" x14ac:dyDescent="0.25">
      <c r="A89" s="13">
        <v>89</v>
      </c>
      <c r="B89" s="2">
        <v>196</v>
      </c>
    </row>
    <row r="90" spans="1:3" x14ac:dyDescent="0.25">
      <c r="A90" s="13">
        <v>90</v>
      </c>
      <c r="B90" s="2">
        <v>815</v>
      </c>
      <c r="C90" t="s">
        <v>74</v>
      </c>
    </row>
    <row r="91" spans="1:3" x14ac:dyDescent="0.25">
      <c r="A91" s="13">
        <v>91</v>
      </c>
      <c r="B91" s="2">
        <v>75</v>
      </c>
    </row>
    <row r="92" spans="1:3" x14ac:dyDescent="0.25">
      <c r="A92" s="13">
        <v>92</v>
      </c>
      <c r="B92" s="2">
        <v>107</v>
      </c>
    </row>
    <row r="93" spans="1:3" x14ac:dyDescent="0.25">
      <c r="A93" s="13">
        <v>93</v>
      </c>
      <c r="B93" s="2">
        <v>95</v>
      </c>
    </row>
    <row r="94" spans="1:3" x14ac:dyDescent="0.25">
      <c r="A94" s="13">
        <v>94</v>
      </c>
      <c r="B94" s="2">
        <v>215</v>
      </c>
    </row>
    <row r="95" spans="1:3" x14ac:dyDescent="0.25">
      <c r="A95" s="13">
        <v>95</v>
      </c>
      <c r="B95" s="2">
        <v>232</v>
      </c>
    </row>
    <row r="96" spans="1:3" x14ac:dyDescent="0.25">
      <c r="A96" s="13">
        <v>96</v>
      </c>
      <c r="B96" s="2">
        <v>150</v>
      </c>
    </row>
    <row r="97" spans="1:3" x14ac:dyDescent="0.25">
      <c r="A97" s="13">
        <v>97</v>
      </c>
      <c r="B97" s="2">
        <v>77</v>
      </c>
    </row>
    <row r="98" spans="1:3" x14ac:dyDescent="0.25">
      <c r="A98" s="13">
        <v>98</v>
      </c>
      <c r="B98" s="2">
        <v>114</v>
      </c>
    </row>
    <row r="99" spans="1:3" x14ac:dyDescent="0.25">
      <c r="A99" s="13">
        <v>99</v>
      </c>
      <c r="B99" s="2">
        <v>285</v>
      </c>
    </row>
    <row r="100" spans="1:3" x14ac:dyDescent="0.25">
      <c r="A100" s="13">
        <v>100</v>
      </c>
      <c r="B100" s="2">
        <v>538</v>
      </c>
      <c r="C100" t="s">
        <v>74</v>
      </c>
    </row>
    <row r="101" spans="1:3" x14ac:dyDescent="0.25">
      <c r="A101" s="13">
        <v>101</v>
      </c>
      <c r="B101" s="2">
        <v>90</v>
      </c>
    </row>
    <row r="102" spans="1:3" x14ac:dyDescent="0.25">
      <c r="A102" s="13">
        <v>102</v>
      </c>
      <c r="B102" s="2">
        <v>65</v>
      </c>
    </row>
    <row r="103" spans="1:3" x14ac:dyDescent="0.25">
      <c r="A103" s="13">
        <v>103</v>
      </c>
      <c r="B103" s="2">
        <v>63</v>
      </c>
    </row>
    <row r="104" spans="1:3" x14ac:dyDescent="0.25">
      <c r="A104" s="13">
        <v>104</v>
      </c>
      <c r="B104" s="2">
        <v>109</v>
      </c>
    </row>
    <row r="105" spans="1:3" x14ac:dyDescent="0.25">
      <c r="A105" s="13">
        <v>105</v>
      </c>
      <c r="B105" s="2">
        <v>249</v>
      </c>
    </row>
    <row r="106" spans="1:3" x14ac:dyDescent="0.25">
      <c r="A106" s="13">
        <v>106</v>
      </c>
      <c r="B106" s="2">
        <v>74</v>
      </c>
    </row>
    <row r="107" spans="1:3" x14ac:dyDescent="0.25">
      <c r="A107" s="13">
        <v>107</v>
      </c>
      <c r="B107" s="2">
        <v>91</v>
      </c>
    </row>
    <row r="108" spans="1:3" x14ac:dyDescent="0.25">
      <c r="A108" s="13">
        <v>108</v>
      </c>
      <c r="B108" s="2">
        <v>85</v>
      </c>
    </row>
    <row r="109" spans="1:3" x14ac:dyDescent="0.25">
      <c r="A109" s="13">
        <v>109</v>
      </c>
      <c r="B109" s="2">
        <v>90</v>
      </c>
    </row>
    <row r="110" spans="1:3" x14ac:dyDescent="0.25">
      <c r="A110" s="13">
        <v>110</v>
      </c>
      <c r="B110" s="2">
        <v>243</v>
      </c>
      <c r="C110" t="s">
        <v>74</v>
      </c>
    </row>
    <row r="111" spans="1:3" x14ac:dyDescent="0.25">
      <c r="A111" s="13">
        <v>111</v>
      </c>
      <c r="B111" s="2">
        <v>67</v>
      </c>
    </row>
    <row r="112" spans="1:3" x14ac:dyDescent="0.25">
      <c r="A112" s="13">
        <v>112</v>
      </c>
      <c r="B112" s="2">
        <v>58</v>
      </c>
    </row>
    <row r="113" spans="1:3" x14ac:dyDescent="0.25">
      <c r="A113" s="13">
        <v>113</v>
      </c>
      <c r="B113" s="2">
        <v>42</v>
      </c>
    </row>
    <row r="114" spans="1:3" x14ac:dyDescent="0.25">
      <c r="A114" s="13">
        <v>114</v>
      </c>
      <c r="B114" s="2">
        <v>65</v>
      </c>
    </row>
    <row r="115" spans="1:3" x14ac:dyDescent="0.25">
      <c r="A115" s="13">
        <v>115</v>
      </c>
      <c r="B115" s="2">
        <v>95</v>
      </c>
    </row>
    <row r="116" spans="1:3" x14ac:dyDescent="0.25">
      <c r="A116" s="13">
        <v>116</v>
      </c>
      <c r="B116" s="2">
        <v>54</v>
      </c>
    </row>
    <row r="117" spans="1:3" x14ac:dyDescent="0.25">
      <c r="A117" s="13">
        <v>117</v>
      </c>
      <c r="B117" s="2">
        <v>56</v>
      </c>
    </row>
    <row r="118" spans="1:3" x14ac:dyDescent="0.25">
      <c r="A118" s="13">
        <v>118</v>
      </c>
      <c r="B118" s="2">
        <v>77</v>
      </c>
    </row>
    <row r="119" spans="1:3" x14ac:dyDescent="0.25">
      <c r="A119" s="13">
        <v>119</v>
      </c>
      <c r="B119" s="2">
        <v>99</v>
      </c>
    </row>
    <row r="120" spans="1:3" x14ac:dyDescent="0.25">
      <c r="A120" s="13">
        <v>120</v>
      </c>
      <c r="B120" s="2">
        <v>329</v>
      </c>
      <c r="C120" t="s">
        <v>74</v>
      </c>
    </row>
    <row r="121" spans="1:3" x14ac:dyDescent="0.25">
      <c r="A121" s="13">
        <v>121</v>
      </c>
      <c r="B121" s="2">
        <v>150</v>
      </c>
      <c r="C121" t="s">
        <v>74</v>
      </c>
    </row>
    <row r="122" spans="1:3" x14ac:dyDescent="0.25">
      <c r="A122" s="13">
        <v>122</v>
      </c>
      <c r="B122" s="2">
        <v>33</v>
      </c>
    </row>
    <row r="123" spans="1:3" x14ac:dyDescent="0.25">
      <c r="A123" s="13">
        <v>123</v>
      </c>
      <c r="B123" s="2">
        <v>33</v>
      </c>
    </row>
    <row r="124" spans="1:3" x14ac:dyDescent="0.25">
      <c r="A124" s="13">
        <v>124</v>
      </c>
      <c r="B124" s="2">
        <v>45</v>
      </c>
    </row>
    <row r="125" spans="1:3" x14ac:dyDescent="0.25">
      <c r="A125" s="13">
        <v>125</v>
      </c>
      <c r="B125" s="2">
        <v>83</v>
      </c>
    </row>
    <row r="126" spans="1:3" x14ac:dyDescent="0.25">
      <c r="A126" s="13">
        <v>126</v>
      </c>
      <c r="B126" s="2">
        <v>25</v>
      </c>
    </row>
    <row r="127" spans="1:3" x14ac:dyDescent="0.25">
      <c r="A127" s="13">
        <v>127</v>
      </c>
      <c r="B127" s="2">
        <v>37</v>
      </c>
    </row>
    <row r="128" spans="1:3" x14ac:dyDescent="0.25">
      <c r="A128" s="13">
        <v>128</v>
      </c>
      <c r="B128" s="2">
        <v>77</v>
      </c>
    </row>
    <row r="129" spans="1:3" x14ac:dyDescent="0.25">
      <c r="A129" s="13">
        <v>129</v>
      </c>
      <c r="B129" s="2">
        <v>58</v>
      </c>
    </row>
    <row r="130" spans="1:3" x14ac:dyDescent="0.25">
      <c r="A130" s="13">
        <v>130</v>
      </c>
      <c r="B130" s="2">
        <v>78</v>
      </c>
    </row>
    <row r="131" spans="1:3" x14ac:dyDescent="0.25">
      <c r="A131" s="13">
        <v>131</v>
      </c>
      <c r="B131" s="2">
        <v>47</v>
      </c>
    </row>
    <row r="132" spans="1:3" x14ac:dyDescent="0.25">
      <c r="A132" s="13">
        <v>132</v>
      </c>
      <c r="B132" s="2">
        <v>98</v>
      </c>
      <c r="C132" t="s">
        <v>74</v>
      </c>
    </row>
    <row r="133" spans="1:3" x14ac:dyDescent="0.25">
      <c r="A133" s="13">
        <v>133</v>
      </c>
      <c r="B133" s="2">
        <v>31</v>
      </c>
    </row>
    <row r="134" spans="1:3" x14ac:dyDescent="0.25">
      <c r="A134" s="13">
        <v>134</v>
      </c>
      <c r="B134" s="2">
        <v>31</v>
      </c>
    </row>
    <row r="135" spans="1:3" x14ac:dyDescent="0.25">
      <c r="A135" s="13">
        <v>135</v>
      </c>
      <c r="B135" s="2">
        <v>56</v>
      </c>
    </row>
    <row r="136" spans="1:3" x14ac:dyDescent="0.25">
      <c r="A136" s="13">
        <v>136</v>
      </c>
      <c r="B136" s="2">
        <v>30</v>
      </c>
    </row>
    <row r="137" spans="1:3" x14ac:dyDescent="0.25">
      <c r="A137" s="13">
        <v>137</v>
      </c>
      <c r="B137" s="2">
        <v>26</v>
      </c>
    </row>
    <row r="138" spans="1:3" x14ac:dyDescent="0.25">
      <c r="A138" s="13">
        <v>138</v>
      </c>
      <c r="B138" s="2">
        <v>38</v>
      </c>
    </row>
    <row r="139" spans="1:3" x14ac:dyDescent="0.25">
      <c r="A139" s="13">
        <v>139</v>
      </c>
      <c r="B139" s="2">
        <v>41</v>
      </c>
    </row>
    <row r="140" spans="1:3" x14ac:dyDescent="0.25">
      <c r="A140" s="13">
        <v>140</v>
      </c>
      <c r="B140" s="2">
        <v>80</v>
      </c>
      <c r="C140" t="s">
        <v>74</v>
      </c>
    </row>
    <row r="141" spans="1:3" x14ac:dyDescent="0.25">
      <c r="A141" s="13">
        <v>141</v>
      </c>
      <c r="B141" s="2">
        <v>43</v>
      </c>
    </row>
    <row r="142" spans="1:3" x14ac:dyDescent="0.25">
      <c r="A142" s="13">
        <v>142</v>
      </c>
      <c r="B142" s="2">
        <v>63</v>
      </c>
    </row>
    <row r="143" spans="1:3" x14ac:dyDescent="0.25">
      <c r="A143" s="13">
        <v>143</v>
      </c>
      <c r="B143" s="2">
        <v>63</v>
      </c>
    </row>
    <row r="144" spans="1:3" x14ac:dyDescent="0.25">
      <c r="A144" s="13">
        <v>144</v>
      </c>
      <c r="B144" s="2">
        <v>49</v>
      </c>
    </row>
    <row r="145" spans="1:2" x14ac:dyDescent="0.25">
      <c r="A145" s="13">
        <v>145</v>
      </c>
      <c r="B145" s="2">
        <v>28</v>
      </c>
    </row>
    <row r="146" spans="1:2" x14ac:dyDescent="0.25">
      <c r="A146" s="13">
        <v>146</v>
      </c>
      <c r="B146" s="2">
        <v>20</v>
      </c>
    </row>
    <row r="147" spans="1:2" x14ac:dyDescent="0.25">
      <c r="A147" s="13">
        <v>147</v>
      </c>
      <c r="B147" s="2">
        <v>19</v>
      </c>
    </row>
    <row r="148" spans="1:2" x14ac:dyDescent="0.25">
      <c r="A148" s="13">
        <v>148</v>
      </c>
      <c r="B148" s="2">
        <v>17</v>
      </c>
    </row>
    <row r="149" spans="1:2" x14ac:dyDescent="0.25">
      <c r="A149" s="13">
        <v>149</v>
      </c>
      <c r="B149" s="2">
        <v>30</v>
      </c>
    </row>
    <row r="150" spans="1:2" x14ac:dyDescent="0.25">
      <c r="A150" s="13">
        <v>150</v>
      </c>
      <c r="B150" s="2">
        <v>62</v>
      </c>
    </row>
    <row r="151" spans="1:2" x14ac:dyDescent="0.25">
      <c r="A151" s="13">
        <v>151</v>
      </c>
      <c r="B151" s="2">
        <v>18</v>
      </c>
    </row>
    <row r="152" spans="1:2" x14ac:dyDescent="0.25">
      <c r="A152" s="13">
        <v>152</v>
      </c>
      <c r="B152" s="2">
        <v>31</v>
      </c>
    </row>
    <row r="153" spans="1:2" x14ac:dyDescent="0.25">
      <c r="A153" s="13">
        <v>153</v>
      </c>
      <c r="B153" s="2">
        <v>41</v>
      </c>
    </row>
    <row r="154" spans="1:2" x14ac:dyDescent="0.25">
      <c r="A154" s="13">
        <v>154</v>
      </c>
      <c r="B154" s="2">
        <v>40</v>
      </c>
    </row>
    <row r="155" spans="1:2" x14ac:dyDescent="0.25">
      <c r="A155" s="13">
        <v>155</v>
      </c>
      <c r="B155" s="2">
        <v>21</v>
      </c>
    </row>
    <row r="156" spans="1:2" x14ac:dyDescent="0.25">
      <c r="A156" s="13">
        <v>156</v>
      </c>
      <c r="B156" s="2">
        <v>17</v>
      </c>
    </row>
    <row r="157" spans="1:2" x14ac:dyDescent="0.25">
      <c r="A157" s="13">
        <v>157</v>
      </c>
      <c r="B157" s="2">
        <v>13</v>
      </c>
    </row>
    <row r="158" spans="1:2" x14ac:dyDescent="0.25">
      <c r="A158" s="13">
        <v>158</v>
      </c>
      <c r="B158" s="2">
        <v>21</v>
      </c>
    </row>
    <row r="159" spans="1:2" x14ac:dyDescent="0.25">
      <c r="A159" s="13">
        <v>159</v>
      </c>
      <c r="B159" s="2">
        <v>22</v>
      </c>
    </row>
    <row r="160" spans="1:2" x14ac:dyDescent="0.25">
      <c r="A160" s="13">
        <v>160</v>
      </c>
      <c r="B160" s="2">
        <v>39</v>
      </c>
    </row>
    <row r="161" spans="1:2" x14ac:dyDescent="0.25">
      <c r="A161" s="13">
        <v>161</v>
      </c>
      <c r="B161" s="2">
        <v>14</v>
      </c>
    </row>
    <row r="162" spans="1:2" x14ac:dyDescent="0.25">
      <c r="A162" s="13">
        <v>162</v>
      </c>
      <c r="B162" s="2">
        <v>22</v>
      </c>
    </row>
    <row r="163" spans="1:2" x14ac:dyDescent="0.25">
      <c r="A163" s="13">
        <v>163</v>
      </c>
      <c r="B163" s="2">
        <v>35</v>
      </c>
    </row>
    <row r="164" spans="1:2" x14ac:dyDescent="0.25">
      <c r="A164" s="13">
        <v>164</v>
      </c>
      <c r="B164" s="2">
        <v>38</v>
      </c>
    </row>
    <row r="165" spans="1:2" x14ac:dyDescent="0.25">
      <c r="A165" s="13">
        <v>165</v>
      </c>
      <c r="B165" s="2">
        <v>33</v>
      </c>
    </row>
    <row r="166" spans="1:2" x14ac:dyDescent="0.25">
      <c r="A166" s="13">
        <v>166</v>
      </c>
      <c r="B166" s="2">
        <v>15</v>
      </c>
    </row>
    <row r="167" spans="1:2" x14ac:dyDescent="0.25">
      <c r="A167" s="13">
        <v>167</v>
      </c>
      <c r="B167" s="2">
        <v>10</v>
      </c>
    </row>
    <row r="168" spans="1:2" x14ac:dyDescent="0.25">
      <c r="A168" s="13">
        <v>168</v>
      </c>
      <c r="B168" s="2">
        <v>18</v>
      </c>
    </row>
    <row r="169" spans="1:2" x14ac:dyDescent="0.25">
      <c r="A169" s="13">
        <v>169</v>
      </c>
      <c r="B169" s="2">
        <v>33</v>
      </c>
    </row>
    <row r="170" spans="1:2" x14ac:dyDescent="0.25">
      <c r="A170" s="13">
        <v>170</v>
      </c>
      <c r="B170" s="2">
        <v>28</v>
      </c>
    </row>
    <row r="171" spans="1:2" x14ac:dyDescent="0.25">
      <c r="A171" s="13">
        <v>171</v>
      </c>
      <c r="B171" s="2">
        <v>11</v>
      </c>
    </row>
    <row r="172" spans="1:2" x14ac:dyDescent="0.25">
      <c r="A172" s="13">
        <v>172</v>
      </c>
      <c r="B172" s="2">
        <v>13</v>
      </c>
    </row>
    <row r="173" spans="1:2" x14ac:dyDescent="0.25">
      <c r="A173" s="13">
        <v>173</v>
      </c>
      <c r="B173" s="2">
        <v>15</v>
      </c>
    </row>
    <row r="174" spans="1:2" x14ac:dyDescent="0.25">
      <c r="A174" s="13">
        <v>174</v>
      </c>
      <c r="B174" s="2">
        <v>25</v>
      </c>
    </row>
    <row r="175" spans="1:2" x14ac:dyDescent="0.25">
      <c r="A175" s="13">
        <v>175</v>
      </c>
      <c r="B175" s="2">
        <v>27</v>
      </c>
    </row>
    <row r="176" spans="1:2" x14ac:dyDescent="0.25">
      <c r="A176" s="13">
        <v>176</v>
      </c>
      <c r="B176" s="2">
        <v>35</v>
      </c>
    </row>
    <row r="177" spans="1:2" x14ac:dyDescent="0.25">
      <c r="A177" s="13">
        <v>177</v>
      </c>
      <c r="B177" s="2">
        <v>18</v>
      </c>
    </row>
    <row r="178" spans="1:2" x14ac:dyDescent="0.25">
      <c r="A178" s="13">
        <v>178</v>
      </c>
      <c r="B178" s="2">
        <v>13</v>
      </c>
    </row>
    <row r="179" spans="1:2" x14ac:dyDescent="0.25">
      <c r="A179" s="13">
        <v>179</v>
      </c>
      <c r="B179" s="2">
        <v>11</v>
      </c>
    </row>
    <row r="180" spans="1:2" x14ac:dyDescent="0.25">
      <c r="A180" s="13">
        <v>180</v>
      </c>
      <c r="B180" s="2">
        <v>38</v>
      </c>
    </row>
    <row r="181" spans="1:2" x14ac:dyDescent="0.25">
      <c r="A181" s="13">
        <v>181</v>
      </c>
      <c r="B181" s="2">
        <v>11</v>
      </c>
    </row>
    <row r="182" spans="1:2" x14ac:dyDescent="0.25">
      <c r="A182" s="13">
        <v>182</v>
      </c>
      <c r="B182" s="2">
        <v>15</v>
      </c>
    </row>
    <row r="183" spans="1:2" x14ac:dyDescent="0.25">
      <c r="A183" s="13">
        <v>183</v>
      </c>
      <c r="B183" s="2">
        <v>5</v>
      </c>
    </row>
    <row r="184" spans="1:2" x14ac:dyDescent="0.25">
      <c r="A184" s="13">
        <v>184</v>
      </c>
      <c r="B184" s="2">
        <v>10</v>
      </c>
    </row>
    <row r="185" spans="1:2" x14ac:dyDescent="0.25">
      <c r="A185" s="13">
        <v>185</v>
      </c>
      <c r="B185" s="2">
        <v>13</v>
      </c>
    </row>
    <row r="186" spans="1:2" x14ac:dyDescent="0.25">
      <c r="A186" s="13">
        <v>186</v>
      </c>
      <c r="B186" s="2">
        <v>9</v>
      </c>
    </row>
    <row r="187" spans="1:2" x14ac:dyDescent="0.25">
      <c r="A187" s="13">
        <v>187</v>
      </c>
      <c r="B187" s="2">
        <v>12</v>
      </c>
    </row>
    <row r="188" spans="1:2" x14ac:dyDescent="0.25">
      <c r="A188" s="13">
        <v>188</v>
      </c>
      <c r="B188" s="2">
        <v>10</v>
      </c>
    </row>
    <row r="189" spans="1:2" x14ac:dyDescent="0.25">
      <c r="A189" s="13">
        <v>189</v>
      </c>
      <c r="B189" s="2">
        <v>19</v>
      </c>
    </row>
    <row r="190" spans="1:2" x14ac:dyDescent="0.25">
      <c r="A190" s="13">
        <v>190</v>
      </c>
      <c r="B190" s="2">
        <v>10</v>
      </c>
    </row>
    <row r="191" spans="1:2" x14ac:dyDescent="0.25">
      <c r="A191" s="13">
        <v>191</v>
      </c>
      <c r="B191" s="2">
        <v>15</v>
      </c>
    </row>
    <row r="192" spans="1:2" x14ac:dyDescent="0.25">
      <c r="A192" s="13">
        <v>192</v>
      </c>
      <c r="B192" s="2">
        <v>11</v>
      </c>
    </row>
    <row r="193" spans="1:2" x14ac:dyDescent="0.25">
      <c r="A193" s="13">
        <v>193</v>
      </c>
      <c r="B193" s="2">
        <v>14</v>
      </c>
    </row>
    <row r="194" spans="1:2" x14ac:dyDescent="0.25">
      <c r="A194" s="13">
        <v>194</v>
      </c>
      <c r="B194" s="2">
        <v>14</v>
      </c>
    </row>
    <row r="195" spans="1:2" x14ac:dyDescent="0.25">
      <c r="A195" s="13">
        <v>195</v>
      </c>
      <c r="B195" s="2">
        <v>10</v>
      </c>
    </row>
    <row r="196" spans="1:2" x14ac:dyDescent="0.25">
      <c r="A196" s="13">
        <v>196</v>
      </c>
      <c r="B196" s="2">
        <v>14</v>
      </c>
    </row>
    <row r="197" spans="1:2" x14ac:dyDescent="0.25">
      <c r="A197" s="13">
        <v>197</v>
      </c>
      <c r="B197" s="2">
        <v>12</v>
      </c>
    </row>
    <row r="198" spans="1:2" x14ac:dyDescent="0.25">
      <c r="A198" s="13">
        <v>198</v>
      </c>
      <c r="B198" s="2">
        <v>38</v>
      </c>
    </row>
    <row r="199" spans="1:2" x14ac:dyDescent="0.25">
      <c r="A199" s="13">
        <v>199</v>
      </c>
      <c r="B199" s="2">
        <v>7</v>
      </c>
    </row>
    <row r="200" spans="1:2" x14ac:dyDescent="0.25">
      <c r="A200" s="13">
        <v>200</v>
      </c>
      <c r="B200" s="2">
        <v>15</v>
      </c>
    </row>
    <row r="201" spans="1:2" x14ac:dyDescent="0.25">
      <c r="A201" s="13">
        <v>201</v>
      </c>
      <c r="B201" s="2">
        <v>7</v>
      </c>
    </row>
    <row r="202" spans="1:2" x14ac:dyDescent="0.25">
      <c r="A202" s="13">
        <v>202</v>
      </c>
      <c r="B202" s="2">
        <v>6</v>
      </c>
    </row>
    <row r="203" spans="1:2" x14ac:dyDescent="0.25">
      <c r="A203" s="13">
        <v>203</v>
      </c>
      <c r="B203" s="2">
        <v>12</v>
      </c>
    </row>
    <row r="204" spans="1:2" x14ac:dyDescent="0.25">
      <c r="A204" s="13">
        <v>204</v>
      </c>
      <c r="B204" s="2">
        <v>8</v>
      </c>
    </row>
    <row r="205" spans="1:2" x14ac:dyDescent="0.25">
      <c r="A205" s="13">
        <v>205</v>
      </c>
      <c r="B205" s="2">
        <v>8</v>
      </c>
    </row>
    <row r="206" spans="1:2" x14ac:dyDescent="0.25">
      <c r="A206" s="13">
        <v>206</v>
      </c>
      <c r="B206" s="2">
        <v>9</v>
      </c>
    </row>
    <row r="207" spans="1:2" x14ac:dyDescent="0.25">
      <c r="A207" s="13">
        <v>207</v>
      </c>
      <c r="B207" s="2">
        <v>4</v>
      </c>
    </row>
    <row r="208" spans="1:2" x14ac:dyDescent="0.25">
      <c r="A208" s="13">
        <v>208</v>
      </c>
      <c r="B208" s="2">
        <v>15</v>
      </c>
    </row>
    <row r="209" spans="1:3" x14ac:dyDescent="0.25">
      <c r="A209" s="13">
        <v>209</v>
      </c>
      <c r="B209" s="2">
        <v>17</v>
      </c>
    </row>
    <row r="210" spans="1:3" x14ac:dyDescent="0.25">
      <c r="A210" s="13">
        <v>210</v>
      </c>
      <c r="B210" s="2">
        <v>26</v>
      </c>
      <c r="C210" t="s">
        <v>74</v>
      </c>
    </row>
    <row r="211" spans="1:3" x14ac:dyDescent="0.25">
      <c r="A211" s="13">
        <v>211</v>
      </c>
      <c r="B211" s="2">
        <v>9</v>
      </c>
    </row>
    <row r="212" spans="1:3" x14ac:dyDescent="0.25">
      <c r="A212" s="13">
        <v>212</v>
      </c>
      <c r="B212" s="2">
        <v>7</v>
      </c>
    </row>
    <row r="213" spans="1:3" x14ac:dyDescent="0.25">
      <c r="A213" s="13">
        <v>213</v>
      </c>
      <c r="B213" s="2">
        <v>7</v>
      </c>
    </row>
    <row r="214" spans="1:3" x14ac:dyDescent="0.25">
      <c r="A214" s="13">
        <v>214</v>
      </c>
      <c r="B214" s="2">
        <v>7</v>
      </c>
    </row>
    <row r="215" spans="1:3" x14ac:dyDescent="0.25">
      <c r="A215" s="13">
        <v>215</v>
      </c>
      <c r="B215" s="2">
        <v>6</v>
      </c>
    </row>
    <row r="216" spans="1:3" x14ac:dyDescent="0.25">
      <c r="A216" s="13">
        <v>216</v>
      </c>
      <c r="B216" s="2">
        <v>5</v>
      </c>
    </row>
    <row r="217" spans="1:3" x14ac:dyDescent="0.25">
      <c r="A217" s="13">
        <v>217</v>
      </c>
      <c r="B217" s="2">
        <v>4</v>
      </c>
    </row>
    <row r="218" spans="1:3" x14ac:dyDescent="0.25">
      <c r="A218" s="13">
        <v>218</v>
      </c>
      <c r="B218" s="2">
        <v>6</v>
      </c>
    </row>
    <row r="219" spans="1:3" x14ac:dyDescent="0.25">
      <c r="A219" s="13">
        <v>219</v>
      </c>
      <c r="B219" s="2">
        <v>8</v>
      </c>
    </row>
    <row r="220" spans="1:3" x14ac:dyDescent="0.25">
      <c r="A220" s="13">
        <v>220</v>
      </c>
      <c r="B220" s="2">
        <v>14</v>
      </c>
    </row>
    <row r="221" spans="1:3" x14ac:dyDescent="0.25">
      <c r="A221" s="13">
        <v>221</v>
      </c>
      <c r="B221" s="2">
        <v>5</v>
      </c>
    </row>
    <row r="222" spans="1:3" x14ac:dyDescent="0.25">
      <c r="A222" s="13">
        <v>222</v>
      </c>
      <c r="B222" s="2">
        <v>7</v>
      </c>
    </row>
    <row r="223" spans="1:3" x14ac:dyDescent="0.25">
      <c r="A223" s="13">
        <v>223</v>
      </c>
      <c r="B223" s="2">
        <v>11</v>
      </c>
    </row>
    <row r="224" spans="1:3" x14ac:dyDescent="0.25">
      <c r="A224" s="13">
        <v>224</v>
      </c>
      <c r="B224" s="2">
        <v>12</v>
      </c>
    </row>
    <row r="225" spans="1:2" x14ac:dyDescent="0.25">
      <c r="A225" s="13">
        <v>225</v>
      </c>
      <c r="B225" s="2">
        <v>3</v>
      </c>
    </row>
    <row r="226" spans="1:2" x14ac:dyDescent="0.25">
      <c r="A226" s="13">
        <v>226</v>
      </c>
      <c r="B226" s="2">
        <v>9</v>
      </c>
    </row>
    <row r="227" spans="1:2" x14ac:dyDescent="0.25">
      <c r="A227" s="13">
        <v>227</v>
      </c>
      <c r="B227" s="2">
        <v>7</v>
      </c>
    </row>
    <row r="228" spans="1:2" x14ac:dyDescent="0.25">
      <c r="A228" s="13">
        <v>228</v>
      </c>
      <c r="B228" s="2">
        <v>17</v>
      </c>
    </row>
    <row r="229" spans="1:2" x14ac:dyDescent="0.25">
      <c r="A229" s="13">
        <v>229</v>
      </c>
      <c r="B229" s="2">
        <v>3</v>
      </c>
    </row>
    <row r="230" spans="1:2" x14ac:dyDescent="0.25">
      <c r="A230" s="13">
        <v>230</v>
      </c>
      <c r="B230" s="2">
        <v>8</v>
      </c>
    </row>
    <row r="231" spans="1:2" x14ac:dyDescent="0.25">
      <c r="A231" s="13">
        <v>231</v>
      </c>
      <c r="B231" s="2">
        <v>11</v>
      </c>
    </row>
    <row r="232" spans="1:2" x14ac:dyDescent="0.25">
      <c r="A232" s="13">
        <v>232</v>
      </c>
      <c r="B232" s="2">
        <v>7</v>
      </c>
    </row>
    <row r="233" spans="1:2" x14ac:dyDescent="0.25">
      <c r="A233" s="13">
        <v>233</v>
      </c>
      <c r="B233" s="2">
        <v>8</v>
      </c>
    </row>
    <row r="234" spans="1:2" x14ac:dyDescent="0.25">
      <c r="A234" s="13">
        <v>234</v>
      </c>
      <c r="B234" s="2">
        <v>5</v>
      </c>
    </row>
    <row r="235" spans="1:2" x14ac:dyDescent="0.25">
      <c r="A235" s="13">
        <v>235</v>
      </c>
      <c r="B235" s="2">
        <v>6</v>
      </c>
    </row>
    <row r="236" spans="1:2" x14ac:dyDescent="0.25">
      <c r="A236" s="13">
        <v>236</v>
      </c>
      <c r="B236" s="2">
        <v>6</v>
      </c>
    </row>
    <row r="237" spans="1:2" x14ac:dyDescent="0.25">
      <c r="A237" s="13">
        <v>237</v>
      </c>
      <c r="B237" s="2">
        <v>10</v>
      </c>
    </row>
    <row r="238" spans="1:2" x14ac:dyDescent="0.25">
      <c r="A238" s="13">
        <v>238</v>
      </c>
      <c r="B238" s="2">
        <v>5</v>
      </c>
    </row>
    <row r="239" spans="1:2" x14ac:dyDescent="0.25">
      <c r="A239" s="13">
        <v>239</v>
      </c>
      <c r="B239" s="2">
        <v>6</v>
      </c>
    </row>
    <row r="240" spans="1:2" x14ac:dyDescent="0.25">
      <c r="A240" s="13">
        <v>240</v>
      </c>
      <c r="B240" s="2">
        <v>6</v>
      </c>
    </row>
    <row r="241" spans="1:2" x14ac:dyDescent="0.25">
      <c r="A241" s="13">
        <v>241</v>
      </c>
      <c r="B241" s="2">
        <v>6</v>
      </c>
    </row>
    <row r="242" spans="1:2" x14ac:dyDescent="0.25">
      <c r="A242" s="13">
        <v>242</v>
      </c>
      <c r="B242" s="2">
        <v>13</v>
      </c>
    </row>
    <row r="243" spans="1:2" x14ac:dyDescent="0.25">
      <c r="A243" s="13">
        <v>243</v>
      </c>
      <c r="B243" s="2">
        <v>1</v>
      </c>
    </row>
    <row r="244" spans="1:2" x14ac:dyDescent="0.25">
      <c r="A244" s="13">
        <v>244</v>
      </c>
      <c r="B244" s="2">
        <v>12</v>
      </c>
    </row>
    <row r="245" spans="1:2" x14ac:dyDescent="0.25">
      <c r="A245" s="13">
        <v>245</v>
      </c>
      <c r="B245" s="2">
        <v>6</v>
      </c>
    </row>
    <row r="246" spans="1:2" x14ac:dyDescent="0.25">
      <c r="A246" s="13">
        <v>246</v>
      </c>
      <c r="B246" s="2">
        <v>2</v>
      </c>
    </row>
    <row r="247" spans="1:2" x14ac:dyDescent="0.25">
      <c r="A247" s="13">
        <v>247</v>
      </c>
      <c r="B247" s="2">
        <v>1</v>
      </c>
    </row>
    <row r="248" spans="1:2" x14ac:dyDescent="0.25">
      <c r="A248" s="13">
        <v>248</v>
      </c>
      <c r="B248" s="2">
        <v>2</v>
      </c>
    </row>
    <row r="249" spans="1:2" x14ac:dyDescent="0.25">
      <c r="A249" s="13">
        <v>249</v>
      </c>
      <c r="B249" s="2">
        <v>0</v>
      </c>
    </row>
    <row r="250" spans="1:2" x14ac:dyDescent="0.25">
      <c r="A250" s="13">
        <v>250</v>
      </c>
      <c r="B250" s="2">
        <v>1</v>
      </c>
    </row>
    <row r="251" spans="1:2" x14ac:dyDescent="0.25">
      <c r="A251" s="13">
        <v>251</v>
      </c>
      <c r="B251" s="2">
        <v>0</v>
      </c>
    </row>
    <row r="252" spans="1:2" x14ac:dyDescent="0.25">
      <c r="A252" s="13">
        <v>252</v>
      </c>
      <c r="B252" s="2">
        <v>2</v>
      </c>
    </row>
    <row r="253" spans="1:2" x14ac:dyDescent="0.25">
      <c r="A253" s="13">
        <v>253</v>
      </c>
      <c r="B253" s="2">
        <v>5</v>
      </c>
    </row>
    <row r="254" spans="1:2" x14ac:dyDescent="0.25">
      <c r="A254" s="13">
        <v>254</v>
      </c>
      <c r="B254" s="2">
        <v>2</v>
      </c>
    </row>
    <row r="255" spans="1:2" x14ac:dyDescent="0.25">
      <c r="A255" s="13">
        <v>255</v>
      </c>
      <c r="B255" s="2">
        <v>1</v>
      </c>
    </row>
    <row r="256" spans="1:2" x14ac:dyDescent="0.25">
      <c r="A256" s="13">
        <v>256</v>
      </c>
      <c r="B256" s="2">
        <v>4</v>
      </c>
    </row>
    <row r="257" spans="1:2" x14ac:dyDescent="0.25">
      <c r="A257" s="13">
        <v>257</v>
      </c>
      <c r="B257" s="2">
        <v>4</v>
      </c>
    </row>
    <row r="258" spans="1:2" x14ac:dyDescent="0.25">
      <c r="A258" s="13">
        <v>258</v>
      </c>
      <c r="B258" s="2">
        <v>6</v>
      </c>
    </row>
    <row r="259" spans="1:2" x14ac:dyDescent="0.25">
      <c r="A259" s="13">
        <v>259</v>
      </c>
      <c r="B259" s="2">
        <v>3</v>
      </c>
    </row>
    <row r="260" spans="1:2" x14ac:dyDescent="0.25">
      <c r="A260" s="13">
        <v>260</v>
      </c>
      <c r="B260" s="2">
        <v>3</v>
      </c>
    </row>
    <row r="261" spans="1:2" x14ac:dyDescent="0.25">
      <c r="A261" s="13">
        <v>261</v>
      </c>
      <c r="B261" s="2">
        <v>0</v>
      </c>
    </row>
    <row r="262" spans="1:2" x14ac:dyDescent="0.25">
      <c r="A262" s="13">
        <v>262</v>
      </c>
      <c r="B262" s="2">
        <v>2</v>
      </c>
    </row>
    <row r="263" spans="1:2" x14ac:dyDescent="0.25">
      <c r="A263" s="13">
        <v>263</v>
      </c>
      <c r="B263" s="2">
        <v>3</v>
      </c>
    </row>
    <row r="264" spans="1:2" x14ac:dyDescent="0.25">
      <c r="A264" s="13">
        <v>264</v>
      </c>
      <c r="B264" s="2">
        <v>9</v>
      </c>
    </row>
    <row r="265" spans="1:2" x14ac:dyDescent="0.25">
      <c r="A265" s="13">
        <v>265</v>
      </c>
      <c r="B265" s="2">
        <v>1</v>
      </c>
    </row>
    <row r="266" spans="1:2" x14ac:dyDescent="0.25">
      <c r="A266" s="13">
        <v>266</v>
      </c>
      <c r="B266" s="2">
        <v>2</v>
      </c>
    </row>
    <row r="267" spans="1:2" x14ac:dyDescent="0.25">
      <c r="A267" s="13">
        <v>267</v>
      </c>
      <c r="B267" s="2">
        <v>2</v>
      </c>
    </row>
    <row r="268" spans="1:2" x14ac:dyDescent="0.25">
      <c r="A268" s="13">
        <v>268</v>
      </c>
      <c r="B268" s="2">
        <v>1</v>
      </c>
    </row>
    <row r="269" spans="1:2" x14ac:dyDescent="0.25">
      <c r="A269" s="13">
        <v>269</v>
      </c>
      <c r="B269" s="2">
        <v>1</v>
      </c>
    </row>
    <row r="270" spans="1:2" x14ac:dyDescent="0.25">
      <c r="A270" s="13">
        <v>270</v>
      </c>
      <c r="B270" s="2">
        <v>4</v>
      </c>
    </row>
    <row r="271" spans="1:2" x14ac:dyDescent="0.25">
      <c r="A271" s="13">
        <v>271</v>
      </c>
      <c r="B271" s="2">
        <v>2</v>
      </c>
    </row>
    <row r="272" spans="1:2" x14ac:dyDescent="0.25">
      <c r="A272" s="13">
        <v>272</v>
      </c>
      <c r="B272" s="2">
        <v>4</v>
      </c>
    </row>
    <row r="273" spans="1:2" x14ac:dyDescent="0.25">
      <c r="A273" s="13">
        <v>273</v>
      </c>
      <c r="B273" s="2">
        <v>4</v>
      </c>
    </row>
    <row r="274" spans="1:2" x14ac:dyDescent="0.25">
      <c r="A274" s="13">
        <v>274</v>
      </c>
      <c r="B274" s="2">
        <v>1</v>
      </c>
    </row>
    <row r="275" spans="1:2" x14ac:dyDescent="0.25">
      <c r="A275" s="13">
        <v>275</v>
      </c>
      <c r="B275" s="2">
        <v>2</v>
      </c>
    </row>
    <row r="276" spans="1:2" x14ac:dyDescent="0.25">
      <c r="A276" s="13">
        <v>276</v>
      </c>
      <c r="B276" s="2">
        <v>1</v>
      </c>
    </row>
    <row r="277" spans="1:2" x14ac:dyDescent="0.25">
      <c r="A277" s="13">
        <v>277</v>
      </c>
      <c r="B277" s="2">
        <v>1</v>
      </c>
    </row>
    <row r="278" spans="1:2" x14ac:dyDescent="0.25">
      <c r="A278" s="13">
        <v>278</v>
      </c>
      <c r="B278" s="2">
        <v>2</v>
      </c>
    </row>
    <row r="279" spans="1:2" x14ac:dyDescent="0.25">
      <c r="A279" s="13">
        <v>279</v>
      </c>
      <c r="B279" s="2">
        <v>3</v>
      </c>
    </row>
    <row r="280" spans="1:2" x14ac:dyDescent="0.25">
      <c r="A280" s="13">
        <v>280</v>
      </c>
      <c r="B280" s="2">
        <v>1</v>
      </c>
    </row>
    <row r="281" spans="1:2" x14ac:dyDescent="0.25">
      <c r="A281" s="13">
        <v>281</v>
      </c>
      <c r="B281" s="2">
        <v>1</v>
      </c>
    </row>
    <row r="282" spans="1:2" x14ac:dyDescent="0.25">
      <c r="A282" s="13">
        <v>282</v>
      </c>
      <c r="B282" s="2">
        <v>5</v>
      </c>
    </row>
    <row r="283" spans="1:2" x14ac:dyDescent="0.25">
      <c r="A283" s="13">
        <v>283</v>
      </c>
      <c r="B283" s="2">
        <v>1</v>
      </c>
    </row>
    <row r="284" spans="1:2" x14ac:dyDescent="0.25">
      <c r="A284" s="13">
        <v>284</v>
      </c>
      <c r="B284" s="2">
        <v>3</v>
      </c>
    </row>
    <row r="285" spans="1:2" x14ac:dyDescent="0.25">
      <c r="A285" s="13">
        <v>285</v>
      </c>
      <c r="B285" s="2">
        <v>4</v>
      </c>
    </row>
    <row r="286" spans="1:2" x14ac:dyDescent="0.25">
      <c r="A286" s="13">
        <v>286</v>
      </c>
      <c r="B286" s="2">
        <v>2</v>
      </c>
    </row>
    <row r="287" spans="1:2" x14ac:dyDescent="0.25">
      <c r="A287" s="13">
        <v>287</v>
      </c>
      <c r="B287" s="2">
        <v>3</v>
      </c>
    </row>
    <row r="288" spans="1:2" x14ac:dyDescent="0.25">
      <c r="A288" s="13">
        <v>288</v>
      </c>
      <c r="B288" s="2">
        <v>1</v>
      </c>
    </row>
    <row r="289" spans="1:2" x14ac:dyDescent="0.25">
      <c r="A289" s="13">
        <v>289</v>
      </c>
      <c r="B289" s="2">
        <v>0</v>
      </c>
    </row>
    <row r="290" spans="1:2" x14ac:dyDescent="0.25">
      <c r="A290" s="13">
        <v>290</v>
      </c>
      <c r="B290" s="2">
        <v>3</v>
      </c>
    </row>
    <row r="291" spans="1:2" x14ac:dyDescent="0.25">
      <c r="A291" s="13">
        <v>291</v>
      </c>
      <c r="B291" s="2">
        <v>2</v>
      </c>
    </row>
    <row r="292" spans="1:2" x14ac:dyDescent="0.25">
      <c r="A292" s="13">
        <v>292</v>
      </c>
      <c r="B292" s="2">
        <v>0</v>
      </c>
    </row>
    <row r="293" spans="1:2" x14ac:dyDescent="0.25">
      <c r="A293" s="13">
        <v>293</v>
      </c>
      <c r="B293" s="2">
        <v>2</v>
      </c>
    </row>
    <row r="294" spans="1:2" x14ac:dyDescent="0.25">
      <c r="A294" s="13">
        <v>294</v>
      </c>
      <c r="B294" s="2">
        <v>0</v>
      </c>
    </row>
    <row r="295" spans="1:2" x14ac:dyDescent="0.25">
      <c r="A295" s="13">
        <v>295</v>
      </c>
      <c r="B295" s="2">
        <v>4</v>
      </c>
    </row>
    <row r="296" spans="1:2" x14ac:dyDescent="0.25">
      <c r="A296" s="13">
        <v>296</v>
      </c>
      <c r="B296" s="2">
        <v>3</v>
      </c>
    </row>
    <row r="297" spans="1:2" x14ac:dyDescent="0.25">
      <c r="A297" s="13">
        <v>297</v>
      </c>
      <c r="B297" s="2">
        <v>3</v>
      </c>
    </row>
    <row r="298" spans="1:2" x14ac:dyDescent="0.25">
      <c r="A298" s="13">
        <v>298</v>
      </c>
      <c r="B298" s="2">
        <v>0</v>
      </c>
    </row>
    <row r="299" spans="1:2" x14ac:dyDescent="0.25">
      <c r="A299" s="13">
        <v>299</v>
      </c>
      <c r="B299" s="2">
        <v>5</v>
      </c>
    </row>
    <row r="300" spans="1:2" x14ac:dyDescent="0.25">
      <c r="A300" s="13">
        <v>300</v>
      </c>
      <c r="B300" s="2">
        <v>2</v>
      </c>
    </row>
    <row r="301" spans="1:2" x14ac:dyDescent="0.25">
      <c r="A301" s="13">
        <v>301</v>
      </c>
      <c r="B301" s="2">
        <v>2</v>
      </c>
    </row>
    <row r="302" spans="1:2" x14ac:dyDescent="0.25">
      <c r="A302" s="13">
        <v>302</v>
      </c>
      <c r="B302" s="2">
        <v>0</v>
      </c>
    </row>
    <row r="303" spans="1:2" x14ac:dyDescent="0.25">
      <c r="A303" s="13">
        <v>303</v>
      </c>
      <c r="B303" s="2">
        <v>4</v>
      </c>
    </row>
    <row r="304" spans="1:2" x14ac:dyDescent="0.25">
      <c r="A304" s="13">
        <v>304</v>
      </c>
      <c r="B304" s="2">
        <v>4</v>
      </c>
    </row>
    <row r="305" spans="1:2" x14ac:dyDescent="0.25">
      <c r="A305" s="13">
        <v>305</v>
      </c>
      <c r="B305" s="2">
        <v>1</v>
      </c>
    </row>
    <row r="306" spans="1:2" x14ac:dyDescent="0.25">
      <c r="A306" s="13">
        <v>306</v>
      </c>
      <c r="B306" s="2">
        <v>1</v>
      </c>
    </row>
    <row r="307" spans="1:2" x14ac:dyDescent="0.25">
      <c r="A307" s="13">
        <v>307</v>
      </c>
      <c r="B307" s="2">
        <v>3</v>
      </c>
    </row>
    <row r="308" spans="1:2" x14ac:dyDescent="0.25">
      <c r="A308" s="13">
        <v>308</v>
      </c>
      <c r="B308" s="2">
        <v>4</v>
      </c>
    </row>
    <row r="309" spans="1:2" x14ac:dyDescent="0.25">
      <c r="A309" s="13">
        <v>309</v>
      </c>
      <c r="B309" s="2">
        <v>1</v>
      </c>
    </row>
    <row r="310" spans="1:2" x14ac:dyDescent="0.25">
      <c r="A310" s="13">
        <v>310</v>
      </c>
      <c r="B310" s="2">
        <v>1</v>
      </c>
    </row>
    <row r="311" spans="1:2" x14ac:dyDescent="0.25">
      <c r="A311" s="13">
        <v>311</v>
      </c>
      <c r="B311" s="2">
        <v>1</v>
      </c>
    </row>
    <row r="312" spans="1:2" x14ac:dyDescent="0.25">
      <c r="A312" s="13">
        <v>312</v>
      </c>
      <c r="B312" s="2">
        <v>0</v>
      </c>
    </row>
    <row r="313" spans="1:2" x14ac:dyDescent="0.25">
      <c r="A313" s="13">
        <v>313</v>
      </c>
      <c r="B313" s="2">
        <v>1</v>
      </c>
    </row>
    <row r="314" spans="1:2" x14ac:dyDescent="0.25">
      <c r="A314" s="13">
        <v>314</v>
      </c>
      <c r="B314" s="2">
        <v>0</v>
      </c>
    </row>
    <row r="315" spans="1:2" x14ac:dyDescent="0.25">
      <c r="A315" s="13">
        <v>315</v>
      </c>
      <c r="B315" s="2">
        <v>5</v>
      </c>
    </row>
    <row r="316" spans="1:2" x14ac:dyDescent="0.25">
      <c r="A316" s="13">
        <v>316</v>
      </c>
      <c r="B316" s="2">
        <v>2</v>
      </c>
    </row>
    <row r="317" spans="1:2" x14ac:dyDescent="0.25">
      <c r="A317" s="13">
        <v>317</v>
      </c>
      <c r="B317" s="2">
        <v>1</v>
      </c>
    </row>
    <row r="318" spans="1:2" x14ac:dyDescent="0.25">
      <c r="A318" s="13">
        <v>318</v>
      </c>
      <c r="B318" s="2">
        <v>1</v>
      </c>
    </row>
    <row r="319" spans="1:2" x14ac:dyDescent="0.25">
      <c r="A319" s="13">
        <v>319</v>
      </c>
      <c r="B319" s="2">
        <v>0</v>
      </c>
    </row>
    <row r="320" spans="1:2" x14ac:dyDescent="0.25">
      <c r="A320" s="13">
        <v>320</v>
      </c>
      <c r="B320" s="2">
        <v>2</v>
      </c>
    </row>
    <row r="321" spans="1:2" x14ac:dyDescent="0.25">
      <c r="A321" s="13">
        <v>321</v>
      </c>
      <c r="B321" s="2">
        <v>0</v>
      </c>
    </row>
    <row r="322" spans="1:2" x14ac:dyDescent="0.25">
      <c r="A322" s="13">
        <v>322</v>
      </c>
      <c r="B322" s="2">
        <v>0</v>
      </c>
    </row>
    <row r="323" spans="1:2" x14ac:dyDescent="0.25">
      <c r="A323" s="13">
        <v>323</v>
      </c>
      <c r="B323" s="2">
        <v>1</v>
      </c>
    </row>
    <row r="324" spans="1:2" x14ac:dyDescent="0.25">
      <c r="A324" s="13">
        <v>324</v>
      </c>
      <c r="B324" s="2">
        <v>1</v>
      </c>
    </row>
    <row r="325" spans="1:2" x14ac:dyDescent="0.25">
      <c r="A325" s="13">
        <v>325</v>
      </c>
      <c r="B325" s="2">
        <v>0</v>
      </c>
    </row>
    <row r="326" spans="1:2" x14ac:dyDescent="0.25">
      <c r="A326" s="13">
        <v>326</v>
      </c>
      <c r="B326" s="2">
        <v>1</v>
      </c>
    </row>
    <row r="327" spans="1:2" x14ac:dyDescent="0.25">
      <c r="A327" s="13">
        <v>327</v>
      </c>
      <c r="B327" s="2">
        <v>1</v>
      </c>
    </row>
    <row r="328" spans="1:2" x14ac:dyDescent="0.25">
      <c r="A328" s="13">
        <v>328</v>
      </c>
      <c r="B328" s="2">
        <v>0</v>
      </c>
    </row>
    <row r="329" spans="1:2" x14ac:dyDescent="0.25">
      <c r="A329" s="13">
        <v>329</v>
      </c>
      <c r="B329" s="2">
        <v>1</v>
      </c>
    </row>
    <row r="330" spans="1:2" x14ac:dyDescent="0.25">
      <c r="A330" s="13">
        <v>330</v>
      </c>
      <c r="B330" s="2">
        <v>1</v>
      </c>
    </row>
    <row r="331" spans="1:2" x14ac:dyDescent="0.25">
      <c r="A331" s="13">
        <v>331</v>
      </c>
      <c r="B331" s="2">
        <v>0</v>
      </c>
    </row>
    <row r="332" spans="1:2" x14ac:dyDescent="0.25">
      <c r="A332" s="13">
        <v>332</v>
      </c>
      <c r="B332" s="2">
        <v>0</v>
      </c>
    </row>
    <row r="333" spans="1:2" x14ac:dyDescent="0.25">
      <c r="A333" s="13">
        <v>333</v>
      </c>
      <c r="B333" s="2">
        <v>1</v>
      </c>
    </row>
    <row r="334" spans="1:2" x14ac:dyDescent="0.25">
      <c r="A334" s="13">
        <v>334</v>
      </c>
      <c r="B334" s="2">
        <v>0</v>
      </c>
    </row>
    <row r="335" spans="1:2" x14ac:dyDescent="0.25">
      <c r="A335" s="13">
        <v>335</v>
      </c>
      <c r="B335" s="2">
        <v>0</v>
      </c>
    </row>
    <row r="336" spans="1:2" x14ac:dyDescent="0.25">
      <c r="A336" s="13">
        <v>336</v>
      </c>
      <c r="B336" s="2">
        <v>0</v>
      </c>
    </row>
    <row r="337" spans="1:2" x14ac:dyDescent="0.25">
      <c r="A337" s="13">
        <v>337</v>
      </c>
      <c r="B337" s="2">
        <v>0</v>
      </c>
    </row>
    <row r="338" spans="1:2" x14ac:dyDescent="0.25">
      <c r="A338" s="13">
        <v>338</v>
      </c>
      <c r="B338" s="2">
        <v>1</v>
      </c>
    </row>
    <row r="339" spans="1:2" x14ac:dyDescent="0.25">
      <c r="A339" s="13">
        <v>339</v>
      </c>
      <c r="B339" s="2">
        <v>0</v>
      </c>
    </row>
    <row r="340" spans="1:2" x14ac:dyDescent="0.25">
      <c r="A340" s="13">
        <v>340</v>
      </c>
      <c r="B340" s="2">
        <v>0</v>
      </c>
    </row>
    <row r="341" spans="1:2" x14ac:dyDescent="0.25">
      <c r="A341" s="13">
        <v>341</v>
      </c>
      <c r="B341" s="2">
        <v>0</v>
      </c>
    </row>
    <row r="342" spans="1:2" x14ac:dyDescent="0.25">
      <c r="A342" s="13">
        <v>342</v>
      </c>
      <c r="B342" s="2">
        <v>0</v>
      </c>
    </row>
    <row r="343" spans="1:2" x14ac:dyDescent="0.25">
      <c r="A343" s="13">
        <v>343</v>
      </c>
      <c r="B343" s="2">
        <v>3</v>
      </c>
    </row>
    <row r="344" spans="1:2" x14ac:dyDescent="0.25">
      <c r="A344" s="13">
        <v>344</v>
      </c>
      <c r="B344" s="2">
        <v>0</v>
      </c>
    </row>
    <row r="345" spans="1:2" x14ac:dyDescent="0.25">
      <c r="A345" s="13">
        <v>345</v>
      </c>
      <c r="B345" s="2">
        <v>2</v>
      </c>
    </row>
    <row r="346" spans="1:2" x14ac:dyDescent="0.25">
      <c r="A346" s="13">
        <v>346</v>
      </c>
      <c r="B346" s="2">
        <v>1</v>
      </c>
    </row>
    <row r="347" spans="1:2" x14ac:dyDescent="0.25">
      <c r="A347" s="13">
        <v>347</v>
      </c>
      <c r="B347" s="2">
        <v>2</v>
      </c>
    </row>
    <row r="348" spans="1:2" x14ac:dyDescent="0.25">
      <c r="A348" s="13">
        <v>348</v>
      </c>
      <c r="B348" s="2">
        <v>0</v>
      </c>
    </row>
    <row r="349" spans="1:2" x14ac:dyDescent="0.25">
      <c r="A349" s="13">
        <v>349</v>
      </c>
      <c r="B349" s="2">
        <v>1</v>
      </c>
    </row>
    <row r="350" spans="1:2" x14ac:dyDescent="0.25">
      <c r="A350" s="13">
        <v>350</v>
      </c>
      <c r="B350" s="2">
        <v>3</v>
      </c>
    </row>
    <row r="351" spans="1:2" x14ac:dyDescent="0.25">
      <c r="A351" s="13">
        <v>351</v>
      </c>
      <c r="B351" s="2">
        <v>0</v>
      </c>
    </row>
    <row r="352" spans="1:2" x14ac:dyDescent="0.25">
      <c r="A352" s="13">
        <v>352</v>
      </c>
      <c r="B352" s="2">
        <v>0</v>
      </c>
    </row>
    <row r="353" spans="1:2" x14ac:dyDescent="0.25">
      <c r="A353" s="13">
        <v>353</v>
      </c>
      <c r="B353" s="2">
        <v>0</v>
      </c>
    </row>
    <row r="354" spans="1:2" x14ac:dyDescent="0.25">
      <c r="A354" s="13">
        <v>354</v>
      </c>
      <c r="B354" s="2">
        <v>4</v>
      </c>
    </row>
    <row r="355" spans="1:2" x14ac:dyDescent="0.25">
      <c r="A355" s="13">
        <v>355</v>
      </c>
      <c r="B355" s="2">
        <v>0</v>
      </c>
    </row>
    <row r="356" spans="1:2" x14ac:dyDescent="0.25">
      <c r="A356" s="13">
        <v>356</v>
      </c>
      <c r="B356" s="2">
        <v>0</v>
      </c>
    </row>
    <row r="357" spans="1:2" x14ac:dyDescent="0.25">
      <c r="A357" s="13">
        <v>357</v>
      </c>
      <c r="B357" s="2">
        <v>0</v>
      </c>
    </row>
    <row r="358" spans="1:2" x14ac:dyDescent="0.25">
      <c r="A358" s="13">
        <v>358</v>
      </c>
      <c r="B358" s="2">
        <v>0</v>
      </c>
    </row>
    <row r="359" spans="1:2" x14ac:dyDescent="0.25">
      <c r="A359" s="13">
        <v>359</v>
      </c>
      <c r="B359" s="2">
        <v>1</v>
      </c>
    </row>
    <row r="360" spans="1:2" x14ac:dyDescent="0.25">
      <c r="A360" s="13">
        <v>360</v>
      </c>
      <c r="B360" s="2">
        <v>1</v>
      </c>
    </row>
    <row r="361" spans="1:2" x14ac:dyDescent="0.25">
      <c r="A361" s="13">
        <v>361</v>
      </c>
      <c r="B361" s="2">
        <v>0</v>
      </c>
    </row>
    <row r="362" spans="1:2" x14ac:dyDescent="0.25">
      <c r="A362" s="13">
        <v>362</v>
      </c>
      <c r="B362" s="2">
        <v>1</v>
      </c>
    </row>
    <row r="363" spans="1:2" x14ac:dyDescent="0.25">
      <c r="A363" s="13">
        <v>363</v>
      </c>
      <c r="B363" s="2">
        <v>0</v>
      </c>
    </row>
    <row r="364" spans="1:2" x14ac:dyDescent="0.25">
      <c r="A364" s="13">
        <v>364</v>
      </c>
      <c r="B364" s="2">
        <v>0</v>
      </c>
    </row>
    <row r="365" spans="1:2" x14ac:dyDescent="0.25">
      <c r="A365" s="13">
        <v>365</v>
      </c>
      <c r="B365" s="2">
        <v>0</v>
      </c>
    </row>
    <row r="366" spans="1:2" x14ac:dyDescent="0.25">
      <c r="A366" s="13">
        <v>366</v>
      </c>
      <c r="B366" s="2">
        <v>3</v>
      </c>
    </row>
    <row r="367" spans="1:2" x14ac:dyDescent="0.25">
      <c r="A367" s="13">
        <v>367</v>
      </c>
      <c r="B367" s="2">
        <v>2</v>
      </c>
    </row>
    <row r="368" spans="1:2" x14ac:dyDescent="0.25">
      <c r="A368" s="13">
        <v>368</v>
      </c>
      <c r="B368" s="2">
        <v>1</v>
      </c>
    </row>
    <row r="369" spans="1:2" x14ac:dyDescent="0.25">
      <c r="A369" s="13">
        <v>369</v>
      </c>
      <c r="B369" s="2">
        <v>4</v>
      </c>
    </row>
    <row r="370" spans="1:2" x14ac:dyDescent="0.25">
      <c r="A370" s="13">
        <v>370</v>
      </c>
      <c r="B370" s="2">
        <v>0</v>
      </c>
    </row>
    <row r="371" spans="1:2" x14ac:dyDescent="0.25">
      <c r="A371" s="13">
        <v>371</v>
      </c>
      <c r="B371" s="2">
        <v>0</v>
      </c>
    </row>
    <row r="372" spans="1:2" x14ac:dyDescent="0.25">
      <c r="A372" s="13">
        <v>372</v>
      </c>
      <c r="B372" s="2">
        <v>0</v>
      </c>
    </row>
    <row r="373" spans="1:2" x14ac:dyDescent="0.25">
      <c r="A373" s="13">
        <v>373</v>
      </c>
      <c r="B373" s="2">
        <v>1</v>
      </c>
    </row>
    <row r="374" spans="1:2" x14ac:dyDescent="0.25">
      <c r="A374" s="13">
        <v>374</v>
      </c>
      <c r="B374" s="2">
        <v>1</v>
      </c>
    </row>
    <row r="375" spans="1:2" x14ac:dyDescent="0.25">
      <c r="A375" s="13">
        <v>375</v>
      </c>
      <c r="B375" s="2">
        <v>0</v>
      </c>
    </row>
    <row r="376" spans="1:2" x14ac:dyDescent="0.25">
      <c r="A376" s="13">
        <v>376</v>
      </c>
      <c r="B376" s="2">
        <v>0</v>
      </c>
    </row>
    <row r="377" spans="1:2" x14ac:dyDescent="0.25">
      <c r="A377" s="13">
        <v>377</v>
      </c>
      <c r="B377" s="2">
        <v>1</v>
      </c>
    </row>
    <row r="378" spans="1:2" x14ac:dyDescent="0.25">
      <c r="A378" s="13">
        <v>378</v>
      </c>
      <c r="B378" s="2">
        <v>0</v>
      </c>
    </row>
    <row r="379" spans="1:2" x14ac:dyDescent="0.25">
      <c r="A379" s="13">
        <v>379</v>
      </c>
      <c r="B379" s="2">
        <v>1</v>
      </c>
    </row>
    <row r="380" spans="1:2" x14ac:dyDescent="0.25">
      <c r="A380" s="13">
        <v>380</v>
      </c>
      <c r="B380" s="2">
        <v>0</v>
      </c>
    </row>
    <row r="381" spans="1:2" x14ac:dyDescent="0.25">
      <c r="A381" s="13">
        <v>381</v>
      </c>
      <c r="B381" s="2">
        <v>1</v>
      </c>
    </row>
    <row r="382" spans="1:2" x14ac:dyDescent="0.25">
      <c r="A382" s="13">
        <v>382</v>
      </c>
      <c r="B382" s="2">
        <v>2</v>
      </c>
    </row>
    <row r="383" spans="1:2" x14ac:dyDescent="0.25">
      <c r="A383" s="13">
        <v>383</v>
      </c>
      <c r="B383" s="2">
        <v>1</v>
      </c>
    </row>
    <row r="384" spans="1:2" x14ac:dyDescent="0.25">
      <c r="A384" s="13">
        <v>384</v>
      </c>
      <c r="B384" s="2">
        <v>0</v>
      </c>
    </row>
    <row r="385" spans="1:2" x14ac:dyDescent="0.25">
      <c r="A385" s="13">
        <v>385</v>
      </c>
      <c r="B385" s="2">
        <v>1</v>
      </c>
    </row>
    <row r="386" spans="1:2" x14ac:dyDescent="0.25">
      <c r="A386" s="13">
        <v>386</v>
      </c>
      <c r="B386" s="2">
        <v>1</v>
      </c>
    </row>
    <row r="387" spans="1:2" x14ac:dyDescent="0.25">
      <c r="A387" s="13">
        <v>387</v>
      </c>
      <c r="B387" s="2">
        <v>0</v>
      </c>
    </row>
    <row r="388" spans="1:2" x14ac:dyDescent="0.25">
      <c r="A388" s="13">
        <v>388</v>
      </c>
      <c r="B388" s="2">
        <v>2</v>
      </c>
    </row>
    <row r="389" spans="1:2" x14ac:dyDescent="0.25">
      <c r="A389" s="13">
        <v>389</v>
      </c>
      <c r="B389" s="2">
        <v>0</v>
      </c>
    </row>
    <row r="390" spans="1:2" x14ac:dyDescent="0.25">
      <c r="A390" s="13">
        <v>390</v>
      </c>
      <c r="B390" s="2">
        <v>0</v>
      </c>
    </row>
    <row r="391" spans="1:2" x14ac:dyDescent="0.25">
      <c r="A391" s="13">
        <v>391</v>
      </c>
      <c r="B391" s="2">
        <v>1</v>
      </c>
    </row>
    <row r="392" spans="1:2" x14ac:dyDescent="0.25">
      <c r="A392" s="13">
        <v>392</v>
      </c>
      <c r="B392" s="2">
        <v>0</v>
      </c>
    </row>
    <row r="393" spans="1:2" x14ac:dyDescent="0.25">
      <c r="A393" s="13">
        <v>393</v>
      </c>
      <c r="B393" s="2">
        <v>0</v>
      </c>
    </row>
    <row r="394" spans="1:2" x14ac:dyDescent="0.25">
      <c r="A394" s="13">
        <v>394</v>
      </c>
      <c r="B394" s="2">
        <v>0</v>
      </c>
    </row>
    <row r="395" spans="1:2" x14ac:dyDescent="0.25">
      <c r="A395" s="13">
        <v>395</v>
      </c>
      <c r="B395" s="2">
        <v>0</v>
      </c>
    </row>
    <row r="396" spans="1:2" x14ac:dyDescent="0.25">
      <c r="A396" s="13">
        <v>396</v>
      </c>
      <c r="B396" s="2">
        <v>2</v>
      </c>
    </row>
    <row r="397" spans="1:2" x14ac:dyDescent="0.25">
      <c r="A397" s="13">
        <v>397</v>
      </c>
      <c r="B397" s="2">
        <v>0</v>
      </c>
    </row>
    <row r="398" spans="1:2" x14ac:dyDescent="0.25">
      <c r="A398" s="13">
        <v>398</v>
      </c>
      <c r="B398" s="2">
        <v>0</v>
      </c>
    </row>
    <row r="399" spans="1:2" x14ac:dyDescent="0.25">
      <c r="A399" s="13">
        <v>399</v>
      </c>
      <c r="B399" s="2">
        <v>0</v>
      </c>
    </row>
    <row r="400" spans="1:2" x14ac:dyDescent="0.25">
      <c r="A400" s="13">
        <v>400</v>
      </c>
      <c r="B400" s="2">
        <v>0</v>
      </c>
    </row>
    <row r="401" spans="1:2" x14ac:dyDescent="0.25">
      <c r="A401" s="13">
        <v>401</v>
      </c>
      <c r="B401" s="2">
        <v>1</v>
      </c>
    </row>
    <row r="402" spans="1:2" x14ac:dyDescent="0.25">
      <c r="A402" s="13">
        <v>402</v>
      </c>
      <c r="B402" s="2">
        <v>0</v>
      </c>
    </row>
    <row r="403" spans="1:2" x14ac:dyDescent="0.25">
      <c r="A403" s="13">
        <v>403</v>
      </c>
      <c r="B403" s="2">
        <v>2</v>
      </c>
    </row>
    <row r="404" spans="1:2" x14ac:dyDescent="0.25">
      <c r="A404" s="13">
        <v>404</v>
      </c>
      <c r="B404" s="2">
        <v>0</v>
      </c>
    </row>
    <row r="405" spans="1:2" x14ac:dyDescent="0.25">
      <c r="A405" s="13">
        <v>405</v>
      </c>
      <c r="B405" s="2">
        <v>0</v>
      </c>
    </row>
    <row r="406" spans="1:2" x14ac:dyDescent="0.25">
      <c r="A406" s="13">
        <v>406</v>
      </c>
      <c r="B406" s="2">
        <v>3</v>
      </c>
    </row>
    <row r="407" spans="1:2" x14ac:dyDescent="0.25">
      <c r="A407" s="13">
        <v>407</v>
      </c>
      <c r="B407" s="2">
        <v>0</v>
      </c>
    </row>
    <row r="408" spans="1:2" x14ac:dyDescent="0.25">
      <c r="A408" s="13">
        <v>408</v>
      </c>
      <c r="B408" s="2">
        <v>1</v>
      </c>
    </row>
    <row r="409" spans="1:2" x14ac:dyDescent="0.25">
      <c r="A409" s="13">
        <v>409</v>
      </c>
      <c r="B409" s="2">
        <v>1</v>
      </c>
    </row>
    <row r="410" spans="1:2" x14ac:dyDescent="0.25">
      <c r="A410" s="13">
        <v>410</v>
      </c>
      <c r="B410" s="2">
        <v>0</v>
      </c>
    </row>
    <row r="411" spans="1:2" x14ac:dyDescent="0.25">
      <c r="A411" s="13">
        <v>411</v>
      </c>
      <c r="B411" s="2">
        <v>0</v>
      </c>
    </row>
    <row r="412" spans="1:2" x14ac:dyDescent="0.25">
      <c r="A412" s="13">
        <v>412</v>
      </c>
      <c r="B412" s="2">
        <v>2</v>
      </c>
    </row>
    <row r="413" spans="1:2" x14ac:dyDescent="0.25">
      <c r="A413" s="13">
        <v>413</v>
      </c>
      <c r="B413" s="2">
        <v>0</v>
      </c>
    </row>
    <row r="414" spans="1:2" x14ac:dyDescent="0.25">
      <c r="A414" s="13">
        <v>414</v>
      </c>
      <c r="B414" s="2">
        <v>0</v>
      </c>
    </row>
    <row r="415" spans="1:2" x14ac:dyDescent="0.25">
      <c r="A415" s="13">
        <v>415</v>
      </c>
      <c r="B415" s="2">
        <v>0</v>
      </c>
    </row>
    <row r="416" spans="1:2" x14ac:dyDescent="0.25">
      <c r="A416" s="13">
        <v>416</v>
      </c>
      <c r="B416" s="2">
        <v>1</v>
      </c>
    </row>
    <row r="417" spans="1:2" x14ac:dyDescent="0.25">
      <c r="A417" s="13">
        <v>417</v>
      </c>
      <c r="B417" s="2">
        <v>0</v>
      </c>
    </row>
    <row r="418" spans="1:2" x14ac:dyDescent="0.25">
      <c r="A418" s="13">
        <v>418</v>
      </c>
      <c r="B418" s="2">
        <v>0</v>
      </c>
    </row>
    <row r="419" spans="1:2" x14ac:dyDescent="0.25">
      <c r="A419" s="13">
        <v>419</v>
      </c>
      <c r="B419" s="2">
        <v>3</v>
      </c>
    </row>
    <row r="420" spans="1:2" x14ac:dyDescent="0.25">
      <c r="A420" s="13">
        <v>420</v>
      </c>
      <c r="B420" s="2">
        <v>6</v>
      </c>
    </row>
    <row r="421" spans="1:2" x14ac:dyDescent="0.25">
      <c r="A421" s="13">
        <v>421</v>
      </c>
      <c r="B421" s="2">
        <v>2</v>
      </c>
    </row>
    <row r="422" spans="1:2" x14ac:dyDescent="0.25">
      <c r="A422" s="13">
        <v>422</v>
      </c>
      <c r="B422" s="2">
        <v>2</v>
      </c>
    </row>
    <row r="423" spans="1:2" x14ac:dyDescent="0.25">
      <c r="A423" s="13">
        <v>423</v>
      </c>
      <c r="B423" s="2">
        <v>0</v>
      </c>
    </row>
    <row r="424" spans="1:2" x14ac:dyDescent="0.25">
      <c r="A424" s="13">
        <v>424</v>
      </c>
      <c r="B424" s="2">
        <v>1</v>
      </c>
    </row>
    <row r="425" spans="1:2" x14ac:dyDescent="0.25">
      <c r="A425" s="13">
        <v>425</v>
      </c>
      <c r="B425" s="2">
        <v>1</v>
      </c>
    </row>
    <row r="426" spans="1:2" x14ac:dyDescent="0.25">
      <c r="A426" s="13">
        <v>426</v>
      </c>
      <c r="B426" s="2">
        <v>1</v>
      </c>
    </row>
    <row r="427" spans="1:2" x14ac:dyDescent="0.25">
      <c r="A427" s="13">
        <v>427</v>
      </c>
      <c r="B427" s="2">
        <v>0</v>
      </c>
    </row>
    <row r="428" spans="1:2" x14ac:dyDescent="0.25">
      <c r="A428" s="13">
        <v>428</v>
      </c>
      <c r="B428" s="2">
        <v>1</v>
      </c>
    </row>
    <row r="429" spans="1:2" x14ac:dyDescent="0.25">
      <c r="A429" s="13">
        <v>429</v>
      </c>
      <c r="B429" s="2">
        <v>1</v>
      </c>
    </row>
    <row r="430" spans="1:2" x14ac:dyDescent="0.25">
      <c r="A430" s="13">
        <v>430</v>
      </c>
      <c r="B430" s="2">
        <v>0</v>
      </c>
    </row>
    <row r="431" spans="1:2" x14ac:dyDescent="0.25">
      <c r="A431" s="13">
        <v>431</v>
      </c>
      <c r="B431" s="2">
        <v>0</v>
      </c>
    </row>
    <row r="432" spans="1:2" x14ac:dyDescent="0.25">
      <c r="A432" s="13">
        <v>432</v>
      </c>
      <c r="B432" s="2">
        <v>0</v>
      </c>
    </row>
    <row r="433" spans="1:2" x14ac:dyDescent="0.25">
      <c r="A433" s="13">
        <v>433</v>
      </c>
      <c r="B433" s="2">
        <v>0</v>
      </c>
    </row>
    <row r="434" spans="1:2" x14ac:dyDescent="0.25">
      <c r="A434" s="13">
        <v>434</v>
      </c>
      <c r="B434" s="2">
        <v>1</v>
      </c>
    </row>
    <row r="435" spans="1:2" x14ac:dyDescent="0.25">
      <c r="A435" s="13">
        <v>435</v>
      </c>
      <c r="B435" s="2">
        <v>0</v>
      </c>
    </row>
    <row r="436" spans="1:2" x14ac:dyDescent="0.25">
      <c r="A436" s="13">
        <v>436</v>
      </c>
      <c r="B436" s="2">
        <v>0</v>
      </c>
    </row>
    <row r="437" spans="1:2" x14ac:dyDescent="0.25">
      <c r="A437" s="13">
        <v>437</v>
      </c>
      <c r="B437" s="2">
        <v>1</v>
      </c>
    </row>
    <row r="438" spans="1:2" x14ac:dyDescent="0.25">
      <c r="A438" s="13">
        <v>438</v>
      </c>
      <c r="B438" s="2">
        <v>1</v>
      </c>
    </row>
    <row r="439" spans="1:2" x14ac:dyDescent="0.25">
      <c r="A439" s="13">
        <v>439</v>
      </c>
      <c r="B439" s="2">
        <v>0</v>
      </c>
    </row>
    <row r="440" spans="1:2" x14ac:dyDescent="0.25">
      <c r="A440" s="13">
        <v>440</v>
      </c>
      <c r="B440" s="2">
        <v>0</v>
      </c>
    </row>
    <row r="441" spans="1:2" x14ac:dyDescent="0.25">
      <c r="A441" s="13">
        <v>441</v>
      </c>
      <c r="B441" s="2">
        <v>0</v>
      </c>
    </row>
    <row r="442" spans="1:2" x14ac:dyDescent="0.25">
      <c r="A442" s="13">
        <v>442</v>
      </c>
      <c r="B442" s="2">
        <v>1</v>
      </c>
    </row>
    <row r="443" spans="1:2" x14ac:dyDescent="0.25">
      <c r="A443" s="13">
        <v>443</v>
      </c>
      <c r="B443" s="2">
        <v>0</v>
      </c>
    </row>
    <row r="444" spans="1:2" x14ac:dyDescent="0.25">
      <c r="A444" s="13">
        <v>444</v>
      </c>
      <c r="B444" s="2">
        <v>0</v>
      </c>
    </row>
    <row r="445" spans="1:2" x14ac:dyDescent="0.25">
      <c r="A445" s="13">
        <v>445</v>
      </c>
      <c r="B445" s="2">
        <v>0</v>
      </c>
    </row>
    <row r="446" spans="1:2" x14ac:dyDescent="0.25">
      <c r="A446" s="13">
        <v>446</v>
      </c>
      <c r="B446" s="2">
        <v>0</v>
      </c>
    </row>
    <row r="447" spans="1:2" x14ac:dyDescent="0.25">
      <c r="A447" s="13">
        <v>447</v>
      </c>
      <c r="B447" s="2">
        <v>0</v>
      </c>
    </row>
    <row r="448" spans="1:2" x14ac:dyDescent="0.25">
      <c r="A448" s="13">
        <v>448</v>
      </c>
      <c r="B448" s="2">
        <v>0</v>
      </c>
    </row>
    <row r="449" spans="1:2" x14ac:dyDescent="0.25">
      <c r="A449" s="13">
        <v>449</v>
      </c>
      <c r="B449" s="2">
        <v>0</v>
      </c>
    </row>
    <row r="450" spans="1:2" x14ac:dyDescent="0.25">
      <c r="A450" s="13">
        <v>450</v>
      </c>
      <c r="B450" s="2">
        <v>0</v>
      </c>
    </row>
    <row r="451" spans="1:2" x14ac:dyDescent="0.25">
      <c r="A451" s="13">
        <v>451</v>
      </c>
      <c r="B451" s="2">
        <v>1</v>
      </c>
    </row>
    <row r="452" spans="1:2" x14ac:dyDescent="0.25">
      <c r="A452" s="13">
        <v>452</v>
      </c>
      <c r="B452" s="2">
        <v>0</v>
      </c>
    </row>
    <row r="453" spans="1:2" x14ac:dyDescent="0.25">
      <c r="A453" s="13">
        <v>453</v>
      </c>
      <c r="B453" s="2">
        <v>1</v>
      </c>
    </row>
    <row r="454" spans="1:2" x14ac:dyDescent="0.25">
      <c r="A454" s="13">
        <v>454</v>
      </c>
      <c r="B454" s="2">
        <v>0</v>
      </c>
    </row>
    <row r="455" spans="1:2" x14ac:dyDescent="0.25">
      <c r="A455" s="13">
        <v>455</v>
      </c>
      <c r="B455" s="2">
        <v>0</v>
      </c>
    </row>
    <row r="456" spans="1:2" x14ac:dyDescent="0.25">
      <c r="A456" s="13">
        <v>456</v>
      </c>
      <c r="B456" s="2">
        <v>0</v>
      </c>
    </row>
    <row r="457" spans="1:2" x14ac:dyDescent="0.25">
      <c r="A457" s="13">
        <v>457</v>
      </c>
      <c r="B457" s="2">
        <v>0</v>
      </c>
    </row>
    <row r="458" spans="1:2" x14ac:dyDescent="0.25">
      <c r="A458" s="13">
        <v>458</v>
      </c>
      <c r="B458" s="2">
        <v>0</v>
      </c>
    </row>
    <row r="459" spans="1:2" x14ac:dyDescent="0.25">
      <c r="A459" s="13">
        <v>459</v>
      </c>
      <c r="B459" s="2">
        <v>0</v>
      </c>
    </row>
    <row r="460" spans="1:2" x14ac:dyDescent="0.25">
      <c r="A460" s="13">
        <v>460</v>
      </c>
      <c r="B460" s="2">
        <v>0</v>
      </c>
    </row>
    <row r="461" spans="1:2" x14ac:dyDescent="0.25">
      <c r="A461" s="13">
        <v>461</v>
      </c>
      <c r="B461" s="2">
        <v>0</v>
      </c>
    </row>
    <row r="462" spans="1:2" x14ac:dyDescent="0.25">
      <c r="A462" s="13">
        <v>462</v>
      </c>
      <c r="B462" s="2">
        <v>0</v>
      </c>
    </row>
    <row r="463" spans="1:2" x14ac:dyDescent="0.25">
      <c r="A463" s="13">
        <v>463</v>
      </c>
      <c r="B463" s="2">
        <v>2</v>
      </c>
    </row>
    <row r="464" spans="1:2" x14ac:dyDescent="0.25">
      <c r="A464" s="13">
        <v>464</v>
      </c>
      <c r="B464" s="2">
        <v>0</v>
      </c>
    </row>
    <row r="465" spans="1:2" x14ac:dyDescent="0.25">
      <c r="A465" s="13">
        <v>465</v>
      </c>
      <c r="B465" s="2">
        <v>1</v>
      </c>
    </row>
    <row r="466" spans="1:2" x14ac:dyDescent="0.25">
      <c r="A466" s="13">
        <v>466</v>
      </c>
      <c r="B466" s="2">
        <v>0</v>
      </c>
    </row>
    <row r="467" spans="1:2" x14ac:dyDescent="0.25">
      <c r="A467" s="13">
        <v>467</v>
      </c>
      <c r="B467" s="2">
        <v>0</v>
      </c>
    </row>
    <row r="468" spans="1:2" x14ac:dyDescent="0.25">
      <c r="A468" s="13">
        <v>468</v>
      </c>
      <c r="B468" s="2">
        <v>0</v>
      </c>
    </row>
    <row r="469" spans="1:2" x14ac:dyDescent="0.25">
      <c r="A469" s="13">
        <v>469</v>
      </c>
      <c r="B469" s="2">
        <v>0</v>
      </c>
    </row>
    <row r="470" spans="1:2" x14ac:dyDescent="0.25">
      <c r="A470" s="13">
        <v>470</v>
      </c>
      <c r="B470" s="2">
        <v>1</v>
      </c>
    </row>
    <row r="471" spans="1:2" x14ac:dyDescent="0.25">
      <c r="A471" s="13">
        <v>471</v>
      </c>
      <c r="B471" s="2">
        <v>0</v>
      </c>
    </row>
    <row r="472" spans="1:2" x14ac:dyDescent="0.25">
      <c r="A472" s="13">
        <v>472</v>
      </c>
      <c r="B472" s="2">
        <v>0</v>
      </c>
    </row>
    <row r="473" spans="1:2" x14ac:dyDescent="0.25">
      <c r="A473" s="13">
        <v>473</v>
      </c>
      <c r="B473" s="2">
        <v>0</v>
      </c>
    </row>
    <row r="474" spans="1:2" x14ac:dyDescent="0.25">
      <c r="A474" s="13">
        <v>474</v>
      </c>
      <c r="B474" s="2">
        <v>1</v>
      </c>
    </row>
    <row r="475" spans="1:2" x14ac:dyDescent="0.25">
      <c r="A475" s="13">
        <v>475</v>
      </c>
      <c r="B475" s="2">
        <v>0</v>
      </c>
    </row>
    <row r="476" spans="1:2" x14ac:dyDescent="0.25">
      <c r="A476" s="13">
        <v>476</v>
      </c>
      <c r="B476" s="2">
        <v>0</v>
      </c>
    </row>
    <row r="477" spans="1:2" x14ac:dyDescent="0.25">
      <c r="A477" s="13">
        <v>477</v>
      </c>
      <c r="B477" s="2">
        <v>0</v>
      </c>
    </row>
    <row r="478" spans="1:2" x14ac:dyDescent="0.25">
      <c r="A478" s="13">
        <v>478</v>
      </c>
      <c r="B478" s="2">
        <v>1</v>
      </c>
    </row>
    <row r="479" spans="1:2" x14ac:dyDescent="0.25">
      <c r="A479" s="13">
        <v>479</v>
      </c>
      <c r="B479" s="2">
        <v>0</v>
      </c>
    </row>
    <row r="480" spans="1:2" x14ac:dyDescent="0.25">
      <c r="A480" s="13">
        <v>480</v>
      </c>
      <c r="B480" s="2">
        <v>1</v>
      </c>
    </row>
    <row r="481" spans="1:2" x14ac:dyDescent="0.25">
      <c r="A481" s="13">
        <v>481</v>
      </c>
      <c r="B481" s="2">
        <v>0</v>
      </c>
    </row>
    <row r="482" spans="1:2" x14ac:dyDescent="0.25">
      <c r="A482" s="13">
        <v>482</v>
      </c>
      <c r="B482" s="2">
        <v>0</v>
      </c>
    </row>
    <row r="483" spans="1:2" x14ac:dyDescent="0.25">
      <c r="A483" s="13">
        <v>483</v>
      </c>
      <c r="B483" s="2">
        <v>0</v>
      </c>
    </row>
    <row r="484" spans="1:2" x14ac:dyDescent="0.25">
      <c r="A484" s="13">
        <v>484</v>
      </c>
      <c r="B484" s="2">
        <v>0</v>
      </c>
    </row>
    <row r="485" spans="1:2" x14ac:dyDescent="0.25">
      <c r="A485" s="13">
        <v>485</v>
      </c>
      <c r="B485" s="2">
        <v>0</v>
      </c>
    </row>
    <row r="486" spans="1:2" x14ac:dyDescent="0.25">
      <c r="A486" s="13">
        <v>486</v>
      </c>
      <c r="B486" s="2">
        <v>0</v>
      </c>
    </row>
    <row r="487" spans="1:2" x14ac:dyDescent="0.25">
      <c r="A487" s="13">
        <v>487</v>
      </c>
      <c r="B487" s="2">
        <v>0</v>
      </c>
    </row>
    <row r="488" spans="1:2" x14ac:dyDescent="0.25">
      <c r="A488" s="13">
        <v>488</v>
      </c>
      <c r="B488" s="2">
        <v>0</v>
      </c>
    </row>
    <row r="489" spans="1:2" x14ac:dyDescent="0.25">
      <c r="A489" s="13">
        <v>489</v>
      </c>
      <c r="B489" s="2">
        <v>0</v>
      </c>
    </row>
    <row r="490" spans="1:2" x14ac:dyDescent="0.25">
      <c r="A490" s="13">
        <v>490</v>
      </c>
      <c r="B490" s="2">
        <v>0</v>
      </c>
    </row>
    <row r="491" spans="1:2" x14ac:dyDescent="0.25">
      <c r="A491" s="13">
        <v>491</v>
      </c>
      <c r="B491" s="2">
        <v>0</v>
      </c>
    </row>
    <row r="492" spans="1:2" x14ac:dyDescent="0.25">
      <c r="A492" s="13">
        <v>492</v>
      </c>
      <c r="B492" s="2">
        <v>0</v>
      </c>
    </row>
    <row r="493" spans="1:2" x14ac:dyDescent="0.25">
      <c r="A493" s="13">
        <v>493</v>
      </c>
      <c r="B493" s="2">
        <v>0</v>
      </c>
    </row>
    <row r="494" spans="1:2" x14ac:dyDescent="0.25">
      <c r="A494" s="13">
        <v>494</v>
      </c>
      <c r="B494" s="2">
        <v>0</v>
      </c>
    </row>
    <row r="495" spans="1:2" x14ac:dyDescent="0.25">
      <c r="A495" s="13">
        <v>495</v>
      </c>
      <c r="B495" s="2">
        <v>0</v>
      </c>
    </row>
    <row r="496" spans="1:2" x14ac:dyDescent="0.25">
      <c r="A496" s="13">
        <v>496</v>
      </c>
      <c r="B496" s="2">
        <v>0</v>
      </c>
    </row>
    <row r="497" spans="1:2" x14ac:dyDescent="0.25">
      <c r="A497" s="13">
        <v>497</v>
      </c>
      <c r="B497" s="2">
        <v>1</v>
      </c>
    </row>
    <row r="498" spans="1:2" x14ac:dyDescent="0.25">
      <c r="A498" s="13">
        <v>498</v>
      </c>
      <c r="B498" s="2">
        <v>0</v>
      </c>
    </row>
    <row r="499" spans="1:2" x14ac:dyDescent="0.25">
      <c r="A499" s="13">
        <v>499</v>
      </c>
      <c r="B499" s="2">
        <v>0</v>
      </c>
    </row>
    <row r="500" spans="1:2" x14ac:dyDescent="0.25">
      <c r="A500" s="13">
        <v>500</v>
      </c>
      <c r="B500" s="2">
        <v>1</v>
      </c>
    </row>
    <row r="501" spans="1:2" x14ac:dyDescent="0.25">
      <c r="A501" s="13">
        <v>501</v>
      </c>
      <c r="B501" s="2">
        <v>0</v>
      </c>
    </row>
    <row r="502" spans="1:2" x14ac:dyDescent="0.25">
      <c r="A502" s="13">
        <v>502</v>
      </c>
      <c r="B502" s="2">
        <v>1</v>
      </c>
    </row>
    <row r="503" spans="1:2" x14ac:dyDescent="0.25">
      <c r="A503" s="13">
        <v>503</v>
      </c>
      <c r="B503" s="2">
        <v>0</v>
      </c>
    </row>
    <row r="504" spans="1:2" x14ac:dyDescent="0.25">
      <c r="A504" s="13">
        <v>504</v>
      </c>
      <c r="B504" s="2">
        <v>0</v>
      </c>
    </row>
    <row r="505" spans="1:2" x14ac:dyDescent="0.25">
      <c r="A505" s="13">
        <v>505</v>
      </c>
      <c r="B505" s="2">
        <v>0</v>
      </c>
    </row>
    <row r="506" spans="1:2" x14ac:dyDescent="0.25">
      <c r="A506" s="13">
        <v>506</v>
      </c>
      <c r="B506" s="2">
        <v>0</v>
      </c>
    </row>
    <row r="507" spans="1:2" x14ac:dyDescent="0.25">
      <c r="A507" s="13">
        <v>507</v>
      </c>
      <c r="B507" s="2">
        <v>0</v>
      </c>
    </row>
    <row r="508" spans="1:2" x14ac:dyDescent="0.25">
      <c r="A508" s="13">
        <v>508</v>
      </c>
      <c r="B508" s="2">
        <v>0</v>
      </c>
    </row>
    <row r="509" spans="1:2" x14ac:dyDescent="0.25">
      <c r="A509" s="13">
        <v>509</v>
      </c>
      <c r="B509" s="2">
        <v>2</v>
      </c>
    </row>
    <row r="510" spans="1:2" x14ac:dyDescent="0.25">
      <c r="A510" s="13">
        <v>510</v>
      </c>
      <c r="B510" s="2">
        <v>0</v>
      </c>
    </row>
    <row r="511" spans="1:2" x14ac:dyDescent="0.25">
      <c r="A511" s="13">
        <v>511</v>
      </c>
      <c r="B511" s="2">
        <v>0</v>
      </c>
    </row>
    <row r="512" spans="1:2" x14ac:dyDescent="0.25">
      <c r="A512" s="13">
        <v>512</v>
      </c>
      <c r="B512" s="2">
        <v>0</v>
      </c>
    </row>
    <row r="513" spans="1:2" x14ac:dyDescent="0.25">
      <c r="A513" s="13">
        <v>513</v>
      </c>
      <c r="B513" s="2">
        <v>0</v>
      </c>
    </row>
    <row r="514" spans="1:2" x14ac:dyDescent="0.25">
      <c r="A514" s="13">
        <v>514</v>
      </c>
      <c r="B514" s="2">
        <v>0</v>
      </c>
    </row>
    <row r="515" spans="1:2" x14ac:dyDescent="0.25">
      <c r="A515" s="13">
        <v>515</v>
      </c>
      <c r="B515" s="2">
        <v>0</v>
      </c>
    </row>
    <row r="516" spans="1:2" x14ac:dyDescent="0.25">
      <c r="A516" s="13">
        <v>516</v>
      </c>
      <c r="B516" s="2">
        <v>0</v>
      </c>
    </row>
    <row r="517" spans="1:2" x14ac:dyDescent="0.25">
      <c r="A517" s="13">
        <v>517</v>
      </c>
      <c r="B517" s="2">
        <v>0</v>
      </c>
    </row>
    <row r="518" spans="1:2" x14ac:dyDescent="0.25">
      <c r="A518" s="13">
        <v>518</v>
      </c>
      <c r="B518" s="2">
        <v>0</v>
      </c>
    </row>
    <row r="519" spans="1:2" x14ac:dyDescent="0.25">
      <c r="A519" s="13">
        <v>519</v>
      </c>
      <c r="B519" s="2">
        <v>0</v>
      </c>
    </row>
    <row r="520" spans="1:2" x14ac:dyDescent="0.25">
      <c r="A520" s="13">
        <v>520</v>
      </c>
      <c r="B520" s="2">
        <v>0</v>
      </c>
    </row>
    <row r="521" spans="1:2" x14ac:dyDescent="0.25">
      <c r="A521" s="13">
        <v>521</v>
      </c>
      <c r="B521" s="2">
        <v>0</v>
      </c>
    </row>
    <row r="522" spans="1:2" x14ac:dyDescent="0.25">
      <c r="A522" s="13">
        <v>522</v>
      </c>
      <c r="B522" s="2">
        <v>0</v>
      </c>
    </row>
    <row r="523" spans="1:2" x14ac:dyDescent="0.25">
      <c r="A523" s="13">
        <v>523</v>
      </c>
      <c r="B523" s="2">
        <v>0</v>
      </c>
    </row>
    <row r="524" spans="1:2" x14ac:dyDescent="0.25">
      <c r="A524" s="13">
        <v>524</v>
      </c>
      <c r="B524" s="2">
        <v>0</v>
      </c>
    </row>
    <row r="525" spans="1:2" x14ac:dyDescent="0.25">
      <c r="A525" s="13">
        <v>525</v>
      </c>
      <c r="B525" s="2">
        <v>0</v>
      </c>
    </row>
    <row r="526" spans="1:2" x14ac:dyDescent="0.25">
      <c r="A526" s="13">
        <v>526</v>
      </c>
      <c r="B526" s="2">
        <v>0</v>
      </c>
    </row>
    <row r="527" spans="1:2" x14ac:dyDescent="0.25">
      <c r="A527" s="13">
        <v>527</v>
      </c>
      <c r="B527" s="2">
        <v>0</v>
      </c>
    </row>
    <row r="528" spans="1:2" x14ac:dyDescent="0.25">
      <c r="A528" s="13">
        <v>528</v>
      </c>
      <c r="B528" s="2">
        <v>0</v>
      </c>
    </row>
    <row r="529" spans="1:2" x14ac:dyDescent="0.25">
      <c r="A529" s="13">
        <v>529</v>
      </c>
      <c r="B529" s="2">
        <v>0</v>
      </c>
    </row>
    <row r="530" spans="1:2" x14ac:dyDescent="0.25">
      <c r="A530" s="13">
        <v>530</v>
      </c>
      <c r="B530" s="2">
        <v>0</v>
      </c>
    </row>
    <row r="531" spans="1:2" x14ac:dyDescent="0.25">
      <c r="A531" s="13">
        <v>531</v>
      </c>
      <c r="B531" s="2">
        <v>0</v>
      </c>
    </row>
    <row r="532" spans="1:2" x14ac:dyDescent="0.25">
      <c r="A532" s="13">
        <v>532</v>
      </c>
      <c r="B532" s="2">
        <v>0</v>
      </c>
    </row>
    <row r="533" spans="1:2" x14ac:dyDescent="0.25">
      <c r="A533" s="13">
        <v>533</v>
      </c>
      <c r="B533" s="2">
        <v>0</v>
      </c>
    </row>
    <row r="534" spans="1:2" x14ac:dyDescent="0.25">
      <c r="A534" s="13">
        <v>534</v>
      </c>
      <c r="B534" s="2">
        <v>0</v>
      </c>
    </row>
    <row r="535" spans="1:2" x14ac:dyDescent="0.25">
      <c r="A535" s="13">
        <v>535</v>
      </c>
      <c r="B535" s="2">
        <v>0</v>
      </c>
    </row>
    <row r="536" spans="1:2" x14ac:dyDescent="0.25">
      <c r="A536" s="13">
        <v>536</v>
      </c>
      <c r="B536" s="2">
        <v>0</v>
      </c>
    </row>
    <row r="537" spans="1:2" x14ac:dyDescent="0.25">
      <c r="A537" s="13">
        <v>537</v>
      </c>
      <c r="B537" s="2">
        <v>0</v>
      </c>
    </row>
    <row r="538" spans="1:2" x14ac:dyDescent="0.25">
      <c r="A538" s="13">
        <v>538</v>
      </c>
      <c r="B538" s="2">
        <v>0</v>
      </c>
    </row>
    <row r="539" spans="1:2" x14ac:dyDescent="0.25">
      <c r="A539" s="13">
        <v>539</v>
      </c>
      <c r="B539" s="2">
        <v>0</v>
      </c>
    </row>
    <row r="540" spans="1:2" x14ac:dyDescent="0.25">
      <c r="A540" s="13">
        <v>540</v>
      </c>
      <c r="B540" s="2">
        <v>0</v>
      </c>
    </row>
    <row r="541" spans="1:2" x14ac:dyDescent="0.25">
      <c r="A541" s="13">
        <v>541</v>
      </c>
      <c r="B541" s="2">
        <v>0</v>
      </c>
    </row>
    <row r="542" spans="1:2" x14ac:dyDescent="0.25">
      <c r="A542" s="13">
        <v>542</v>
      </c>
      <c r="B542" s="2">
        <v>0</v>
      </c>
    </row>
    <row r="543" spans="1:2" x14ac:dyDescent="0.25">
      <c r="A543" s="13">
        <v>543</v>
      </c>
      <c r="B543" s="2">
        <v>0</v>
      </c>
    </row>
    <row r="544" spans="1:2" x14ac:dyDescent="0.25">
      <c r="A544" s="13">
        <v>544</v>
      </c>
      <c r="B544" s="2">
        <v>0</v>
      </c>
    </row>
    <row r="545" spans="1:2" x14ac:dyDescent="0.25">
      <c r="A545" s="13">
        <v>545</v>
      </c>
      <c r="B545" s="2">
        <v>0</v>
      </c>
    </row>
    <row r="546" spans="1:2" x14ac:dyDescent="0.25">
      <c r="A546" s="13">
        <v>546</v>
      </c>
      <c r="B546" s="2">
        <v>0</v>
      </c>
    </row>
    <row r="547" spans="1:2" x14ac:dyDescent="0.25">
      <c r="A547" s="13">
        <v>547</v>
      </c>
      <c r="B547" s="2">
        <v>0</v>
      </c>
    </row>
    <row r="548" spans="1:2" x14ac:dyDescent="0.25">
      <c r="A548" s="13">
        <v>548</v>
      </c>
      <c r="B548" s="2">
        <v>0</v>
      </c>
    </row>
    <row r="549" spans="1:2" x14ac:dyDescent="0.25">
      <c r="A549" s="13">
        <v>549</v>
      </c>
      <c r="B549" s="2">
        <v>0</v>
      </c>
    </row>
    <row r="550" spans="1:2" x14ac:dyDescent="0.25">
      <c r="A550" s="13">
        <v>550</v>
      </c>
      <c r="B550" s="2">
        <v>0</v>
      </c>
    </row>
    <row r="551" spans="1:2" x14ac:dyDescent="0.25">
      <c r="A551" s="13">
        <v>551</v>
      </c>
      <c r="B551" s="2">
        <v>0</v>
      </c>
    </row>
    <row r="552" spans="1:2" x14ac:dyDescent="0.25">
      <c r="A552" s="13">
        <v>552</v>
      </c>
      <c r="B552" s="2">
        <v>0</v>
      </c>
    </row>
    <row r="553" spans="1:2" x14ac:dyDescent="0.25">
      <c r="A553" s="13">
        <v>553</v>
      </c>
      <c r="B553" s="2">
        <v>0</v>
      </c>
    </row>
    <row r="554" spans="1:2" x14ac:dyDescent="0.25">
      <c r="A554" s="13">
        <v>554</v>
      </c>
      <c r="B554" s="2">
        <v>0</v>
      </c>
    </row>
    <row r="555" spans="1:2" x14ac:dyDescent="0.25">
      <c r="A555" s="13">
        <v>555</v>
      </c>
      <c r="B555" s="2">
        <v>1</v>
      </c>
    </row>
    <row r="556" spans="1:2" x14ac:dyDescent="0.25">
      <c r="A556" s="13">
        <v>556</v>
      </c>
      <c r="B556" s="2">
        <v>0</v>
      </c>
    </row>
    <row r="557" spans="1:2" x14ac:dyDescent="0.25">
      <c r="A557" s="13">
        <v>557</v>
      </c>
      <c r="B557" s="2">
        <v>0</v>
      </c>
    </row>
    <row r="558" spans="1:2" x14ac:dyDescent="0.25">
      <c r="A558" s="13">
        <v>558</v>
      </c>
      <c r="B558" s="2">
        <v>0</v>
      </c>
    </row>
    <row r="559" spans="1:2" x14ac:dyDescent="0.25">
      <c r="A559" s="13">
        <v>559</v>
      </c>
      <c r="B559" s="2">
        <v>0</v>
      </c>
    </row>
    <row r="560" spans="1:2" x14ac:dyDescent="0.25">
      <c r="A560" s="13">
        <v>560</v>
      </c>
      <c r="B560" s="2">
        <v>0</v>
      </c>
    </row>
    <row r="561" spans="1:2" x14ac:dyDescent="0.25">
      <c r="A561" s="13">
        <v>561</v>
      </c>
      <c r="B561" s="2">
        <v>0</v>
      </c>
    </row>
    <row r="562" spans="1:2" x14ac:dyDescent="0.25">
      <c r="A562" s="13">
        <v>562</v>
      </c>
      <c r="B562" s="2">
        <v>0</v>
      </c>
    </row>
    <row r="563" spans="1:2" x14ac:dyDescent="0.25">
      <c r="A563" s="13">
        <v>563</v>
      </c>
      <c r="B563" s="2">
        <v>0</v>
      </c>
    </row>
    <row r="564" spans="1:2" x14ac:dyDescent="0.25">
      <c r="A564" s="13">
        <v>564</v>
      </c>
      <c r="B564" s="2">
        <v>0</v>
      </c>
    </row>
    <row r="565" spans="1:2" x14ac:dyDescent="0.25">
      <c r="A565" s="13">
        <v>565</v>
      </c>
      <c r="B565" s="2">
        <v>1</v>
      </c>
    </row>
    <row r="566" spans="1:2" x14ac:dyDescent="0.25">
      <c r="A566" s="13">
        <v>566</v>
      </c>
      <c r="B566" s="2">
        <v>0</v>
      </c>
    </row>
    <row r="567" spans="1:2" x14ac:dyDescent="0.25">
      <c r="A567" s="13">
        <v>567</v>
      </c>
      <c r="B567" s="2">
        <v>0</v>
      </c>
    </row>
    <row r="568" spans="1:2" x14ac:dyDescent="0.25">
      <c r="A568" s="13">
        <v>568</v>
      </c>
      <c r="B568" s="2">
        <v>0</v>
      </c>
    </row>
    <row r="569" spans="1:2" x14ac:dyDescent="0.25">
      <c r="A569" s="13">
        <v>569</v>
      </c>
      <c r="B569" s="2">
        <v>0</v>
      </c>
    </row>
    <row r="570" spans="1:2" x14ac:dyDescent="0.25">
      <c r="A570" s="13">
        <v>570</v>
      </c>
      <c r="B570" s="2">
        <v>0</v>
      </c>
    </row>
    <row r="571" spans="1:2" x14ac:dyDescent="0.25">
      <c r="A571" s="13">
        <v>571</v>
      </c>
      <c r="B571" s="2">
        <v>0</v>
      </c>
    </row>
    <row r="572" spans="1:2" x14ac:dyDescent="0.25">
      <c r="A572" s="13">
        <v>572</v>
      </c>
      <c r="B572" s="2">
        <v>0</v>
      </c>
    </row>
    <row r="573" spans="1:2" x14ac:dyDescent="0.25">
      <c r="A573" s="13">
        <v>573</v>
      </c>
      <c r="B573" s="2">
        <v>0</v>
      </c>
    </row>
    <row r="574" spans="1:2" x14ac:dyDescent="0.25">
      <c r="A574" s="13">
        <v>574</v>
      </c>
      <c r="B574" s="2">
        <v>0</v>
      </c>
    </row>
    <row r="575" spans="1:2" x14ac:dyDescent="0.25">
      <c r="A575" s="13">
        <v>575</v>
      </c>
      <c r="B575" s="2">
        <v>0</v>
      </c>
    </row>
    <row r="576" spans="1:2" x14ac:dyDescent="0.25">
      <c r="A576" s="13">
        <v>576</v>
      </c>
      <c r="B576" s="2">
        <v>0</v>
      </c>
    </row>
    <row r="577" spans="1:2" x14ac:dyDescent="0.25">
      <c r="A577" s="13">
        <v>577</v>
      </c>
      <c r="B577" s="2">
        <v>0</v>
      </c>
    </row>
    <row r="578" spans="1:2" x14ac:dyDescent="0.25">
      <c r="A578" s="13">
        <v>578</v>
      </c>
      <c r="B578" s="2">
        <v>1</v>
      </c>
    </row>
    <row r="579" spans="1:2" x14ac:dyDescent="0.25">
      <c r="A579" s="13">
        <v>579</v>
      </c>
      <c r="B579" s="2">
        <v>0</v>
      </c>
    </row>
    <row r="580" spans="1:2" x14ac:dyDescent="0.25">
      <c r="A580" s="13">
        <v>580</v>
      </c>
      <c r="B580" s="2">
        <v>0</v>
      </c>
    </row>
    <row r="581" spans="1:2" x14ac:dyDescent="0.25">
      <c r="A581" s="13">
        <v>581</v>
      </c>
      <c r="B581" s="2">
        <v>0</v>
      </c>
    </row>
    <row r="582" spans="1:2" x14ac:dyDescent="0.25">
      <c r="A582" s="13">
        <v>582</v>
      </c>
      <c r="B582" s="2">
        <v>0</v>
      </c>
    </row>
    <row r="583" spans="1:2" x14ac:dyDescent="0.25">
      <c r="A583" s="13">
        <v>583</v>
      </c>
      <c r="B583" s="2">
        <v>0</v>
      </c>
    </row>
    <row r="584" spans="1:2" x14ac:dyDescent="0.25">
      <c r="A584" s="13">
        <v>584</v>
      </c>
      <c r="B584" s="2">
        <v>0</v>
      </c>
    </row>
    <row r="585" spans="1:2" x14ac:dyDescent="0.25">
      <c r="A585" s="13">
        <v>585</v>
      </c>
      <c r="B585" s="2">
        <v>0</v>
      </c>
    </row>
    <row r="586" spans="1:2" x14ac:dyDescent="0.25">
      <c r="A586" s="13">
        <v>586</v>
      </c>
      <c r="B586" s="2">
        <v>0</v>
      </c>
    </row>
    <row r="587" spans="1:2" x14ac:dyDescent="0.25">
      <c r="A587" s="13">
        <v>587</v>
      </c>
      <c r="B587" s="2">
        <v>0</v>
      </c>
    </row>
    <row r="588" spans="1:2" x14ac:dyDescent="0.25">
      <c r="A588" s="13">
        <v>588</v>
      </c>
      <c r="B588" s="2">
        <v>1</v>
      </c>
    </row>
    <row r="589" spans="1:2" x14ac:dyDescent="0.25">
      <c r="A589" s="13">
        <v>589</v>
      </c>
      <c r="B589" s="2">
        <v>0</v>
      </c>
    </row>
    <row r="590" spans="1:2" x14ac:dyDescent="0.25">
      <c r="A590" s="13">
        <v>590</v>
      </c>
      <c r="B590" s="2">
        <v>0</v>
      </c>
    </row>
    <row r="591" spans="1:2" x14ac:dyDescent="0.25">
      <c r="A591" s="13">
        <v>591</v>
      </c>
      <c r="B591" s="2">
        <v>0</v>
      </c>
    </row>
    <row r="592" spans="1:2" x14ac:dyDescent="0.25">
      <c r="A592" s="13">
        <v>592</v>
      </c>
      <c r="B592" s="2">
        <v>0</v>
      </c>
    </row>
    <row r="593" spans="1:2" x14ac:dyDescent="0.25">
      <c r="A593" s="13">
        <v>593</v>
      </c>
      <c r="B593" s="2">
        <v>0</v>
      </c>
    </row>
    <row r="594" spans="1:2" x14ac:dyDescent="0.25">
      <c r="A594" s="13">
        <v>594</v>
      </c>
      <c r="B594" s="2">
        <v>0</v>
      </c>
    </row>
    <row r="595" spans="1:2" x14ac:dyDescent="0.25">
      <c r="A595" s="13">
        <v>595</v>
      </c>
      <c r="B595" s="2">
        <v>0</v>
      </c>
    </row>
    <row r="596" spans="1:2" x14ac:dyDescent="0.25">
      <c r="A596" s="13">
        <v>596</v>
      </c>
      <c r="B596" s="2">
        <v>1</v>
      </c>
    </row>
    <row r="597" spans="1:2" x14ac:dyDescent="0.25">
      <c r="A597" s="13">
        <v>597</v>
      </c>
      <c r="B597" s="2">
        <v>0</v>
      </c>
    </row>
    <row r="598" spans="1:2" x14ac:dyDescent="0.25">
      <c r="A598" s="13">
        <v>598</v>
      </c>
      <c r="B598" s="2">
        <v>0</v>
      </c>
    </row>
    <row r="599" spans="1:2" x14ac:dyDescent="0.25">
      <c r="A599" s="13">
        <v>599</v>
      </c>
      <c r="B599" s="2">
        <v>0</v>
      </c>
    </row>
    <row r="600" spans="1:2" x14ac:dyDescent="0.25">
      <c r="A600" s="13">
        <v>600</v>
      </c>
      <c r="B600" s="2">
        <v>0</v>
      </c>
    </row>
    <row r="601" spans="1:2" x14ac:dyDescent="0.25">
      <c r="A601" s="13">
        <v>601</v>
      </c>
      <c r="B601" s="2">
        <v>1</v>
      </c>
    </row>
    <row r="602" spans="1:2" x14ac:dyDescent="0.25">
      <c r="A602" s="13">
        <v>602</v>
      </c>
      <c r="B602" s="2">
        <v>0</v>
      </c>
    </row>
    <row r="603" spans="1:2" x14ac:dyDescent="0.25">
      <c r="A603" s="13">
        <v>603</v>
      </c>
      <c r="B603" s="2">
        <v>0</v>
      </c>
    </row>
    <row r="604" spans="1:2" x14ac:dyDescent="0.25">
      <c r="A604" s="13">
        <v>604</v>
      </c>
      <c r="B604" s="2">
        <v>0</v>
      </c>
    </row>
    <row r="605" spans="1:2" x14ac:dyDescent="0.25">
      <c r="A605" s="13">
        <v>605</v>
      </c>
      <c r="B605" s="2">
        <v>1</v>
      </c>
    </row>
    <row r="606" spans="1:2" x14ac:dyDescent="0.25">
      <c r="A606" s="13">
        <v>606</v>
      </c>
      <c r="B606" s="2">
        <v>0</v>
      </c>
    </row>
    <row r="607" spans="1:2" x14ac:dyDescent="0.25">
      <c r="A607" s="13">
        <v>607</v>
      </c>
      <c r="B607" s="2">
        <v>0</v>
      </c>
    </row>
    <row r="608" spans="1:2" x14ac:dyDescent="0.25">
      <c r="A608" s="13">
        <v>608</v>
      </c>
      <c r="B608" s="2">
        <v>0</v>
      </c>
    </row>
    <row r="609" spans="1:2" x14ac:dyDescent="0.25">
      <c r="A609" s="13">
        <v>609</v>
      </c>
      <c r="B609" s="2">
        <v>0</v>
      </c>
    </row>
    <row r="610" spans="1:2" x14ac:dyDescent="0.25">
      <c r="A610" s="13">
        <v>610</v>
      </c>
      <c r="B610" s="2">
        <v>0</v>
      </c>
    </row>
    <row r="611" spans="1:2" x14ac:dyDescent="0.25">
      <c r="A611" s="13">
        <v>611</v>
      </c>
      <c r="B611" s="2">
        <v>0</v>
      </c>
    </row>
    <row r="612" spans="1:2" x14ac:dyDescent="0.25">
      <c r="A612" s="13">
        <v>612</v>
      </c>
      <c r="B612" s="2">
        <v>0</v>
      </c>
    </row>
    <row r="613" spans="1:2" x14ac:dyDescent="0.25">
      <c r="A613" s="13">
        <v>613</v>
      </c>
      <c r="B613" s="2">
        <v>0</v>
      </c>
    </row>
    <row r="614" spans="1:2" x14ac:dyDescent="0.25">
      <c r="A614" s="13">
        <v>614</v>
      </c>
      <c r="B614" s="2">
        <v>0</v>
      </c>
    </row>
    <row r="615" spans="1:2" x14ac:dyDescent="0.25">
      <c r="A615" s="13">
        <v>615</v>
      </c>
      <c r="B615" s="2">
        <v>0</v>
      </c>
    </row>
    <row r="616" spans="1:2" x14ac:dyDescent="0.25">
      <c r="A616" s="13">
        <v>616</v>
      </c>
      <c r="B616" s="2">
        <v>0</v>
      </c>
    </row>
    <row r="617" spans="1:2" x14ac:dyDescent="0.25">
      <c r="A617" s="13">
        <v>617</v>
      </c>
      <c r="B617" s="2">
        <v>0</v>
      </c>
    </row>
    <row r="618" spans="1:2" x14ac:dyDescent="0.25">
      <c r="A618" s="13">
        <v>618</v>
      </c>
      <c r="B618" s="2">
        <v>0</v>
      </c>
    </row>
    <row r="619" spans="1:2" x14ac:dyDescent="0.25">
      <c r="A619" s="13">
        <v>619</v>
      </c>
      <c r="B619" s="2">
        <v>0</v>
      </c>
    </row>
    <row r="620" spans="1:2" x14ac:dyDescent="0.25">
      <c r="A620" s="13">
        <v>620</v>
      </c>
      <c r="B620" s="2">
        <v>0</v>
      </c>
    </row>
    <row r="621" spans="1:2" x14ac:dyDescent="0.25">
      <c r="A621" s="13">
        <v>621</v>
      </c>
      <c r="B621" s="2">
        <v>0</v>
      </c>
    </row>
    <row r="622" spans="1:2" x14ac:dyDescent="0.25">
      <c r="A622" s="13">
        <v>622</v>
      </c>
      <c r="B622" s="2">
        <v>0</v>
      </c>
    </row>
    <row r="623" spans="1:2" x14ac:dyDescent="0.25">
      <c r="A623" s="13">
        <v>623</v>
      </c>
      <c r="B623" s="2">
        <v>0</v>
      </c>
    </row>
    <row r="624" spans="1:2" x14ac:dyDescent="0.25">
      <c r="A624" s="13">
        <v>624</v>
      </c>
      <c r="B624" s="2">
        <v>0</v>
      </c>
    </row>
    <row r="625" spans="1:2" x14ac:dyDescent="0.25">
      <c r="A625" s="13">
        <v>625</v>
      </c>
      <c r="B625" s="2">
        <v>0</v>
      </c>
    </row>
    <row r="626" spans="1:2" x14ac:dyDescent="0.25">
      <c r="A626" s="13">
        <v>626</v>
      </c>
      <c r="B626" s="2">
        <v>0</v>
      </c>
    </row>
    <row r="627" spans="1:2" x14ac:dyDescent="0.25">
      <c r="A627" s="13">
        <v>627</v>
      </c>
      <c r="B627" s="2">
        <v>0</v>
      </c>
    </row>
    <row r="628" spans="1:2" x14ac:dyDescent="0.25">
      <c r="A628" s="13">
        <v>628</v>
      </c>
      <c r="B628" s="2">
        <v>0</v>
      </c>
    </row>
    <row r="629" spans="1:2" x14ac:dyDescent="0.25">
      <c r="A629" s="13">
        <v>629</v>
      </c>
      <c r="B629" s="2">
        <v>0</v>
      </c>
    </row>
    <row r="630" spans="1:2" x14ac:dyDescent="0.25">
      <c r="A630" s="13">
        <v>630</v>
      </c>
      <c r="B630" s="2">
        <v>0</v>
      </c>
    </row>
    <row r="631" spans="1:2" x14ac:dyDescent="0.25">
      <c r="A631" s="13">
        <v>631</v>
      </c>
      <c r="B631" s="2">
        <v>0</v>
      </c>
    </row>
    <row r="632" spans="1:2" x14ac:dyDescent="0.25">
      <c r="A632" s="13">
        <v>632</v>
      </c>
      <c r="B632" s="2">
        <v>0</v>
      </c>
    </row>
    <row r="633" spans="1:2" x14ac:dyDescent="0.25">
      <c r="A633" s="13">
        <v>633</v>
      </c>
      <c r="B633" s="2">
        <v>0</v>
      </c>
    </row>
    <row r="634" spans="1:2" x14ac:dyDescent="0.25">
      <c r="A634" s="13">
        <v>634</v>
      </c>
      <c r="B634" s="2">
        <v>0</v>
      </c>
    </row>
    <row r="635" spans="1:2" x14ac:dyDescent="0.25">
      <c r="A635" s="13">
        <v>635</v>
      </c>
      <c r="B635" s="2">
        <v>0</v>
      </c>
    </row>
    <row r="636" spans="1:2" x14ac:dyDescent="0.25">
      <c r="A636" s="13">
        <v>636</v>
      </c>
      <c r="B636" s="2">
        <v>0</v>
      </c>
    </row>
    <row r="637" spans="1:2" x14ac:dyDescent="0.25">
      <c r="A637" s="13">
        <v>637</v>
      </c>
      <c r="B637" s="2">
        <v>0</v>
      </c>
    </row>
    <row r="638" spans="1:2" x14ac:dyDescent="0.25">
      <c r="A638" s="13">
        <v>638</v>
      </c>
      <c r="B638" s="2">
        <v>0</v>
      </c>
    </row>
    <row r="639" spans="1:2" x14ac:dyDescent="0.25">
      <c r="A639" s="13">
        <v>639</v>
      </c>
      <c r="B639" s="2">
        <v>0</v>
      </c>
    </row>
    <row r="640" spans="1:2" x14ac:dyDescent="0.25">
      <c r="A640" s="13">
        <v>640</v>
      </c>
      <c r="B640" s="2">
        <v>0</v>
      </c>
    </row>
    <row r="641" spans="1:2" x14ac:dyDescent="0.25">
      <c r="A641" s="13">
        <v>641</v>
      </c>
      <c r="B641" s="2">
        <v>0</v>
      </c>
    </row>
    <row r="642" spans="1:2" x14ac:dyDescent="0.25">
      <c r="A642" s="13">
        <v>642</v>
      </c>
      <c r="B642" s="2">
        <v>0</v>
      </c>
    </row>
    <row r="643" spans="1:2" x14ac:dyDescent="0.25">
      <c r="A643" s="13">
        <v>643</v>
      </c>
      <c r="B643" s="2">
        <v>0</v>
      </c>
    </row>
    <row r="644" spans="1:2" x14ac:dyDescent="0.25">
      <c r="A644" s="13">
        <v>644</v>
      </c>
      <c r="B644" s="2">
        <v>0</v>
      </c>
    </row>
    <row r="645" spans="1:2" x14ac:dyDescent="0.25">
      <c r="A645" s="13">
        <v>645</v>
      </c>
      <c r="B645" s="2">
        <v>0</v>
      </c>
    </row>
    <row r="646" spans="1:2" x14ac:dyDescent="0.25">
      <c r="A646" s="13">
        <v>646</v>
      </c>
      <c r="B646" s="2">
        <v>0</v>
      </c>
    </row>
    <row r="647" spans="1:2" x14ac:dyDescent="0.25">
      <c r="A647" s="13">
        <v>647</v>
      </c>
      <c r="B647" s="2">
        <v>0</v>
      </c>
    </row>
    <row r="648" spans="1:2" x14ac:dyDescent="0.25">
      <c r="A648" s="13">
        <v>648</v>
      </c>
      <c r="B648" s="2">
        <v>0</v>
      </c>
    </row>
    <row r="649" spans="1:2" x14ac:dyDescent="0.25">
      <c r="A649" s="13">
        <v>649</v>
      </c>
      <c r="B649" s="2">
        <v>0</v>
      </c>
    </row>
    <row r="650" spans="1:2" x14ac:dyDescent="0.25">
      <c r="A650" s="13">
        <v>650</v>
      </c>
      <c r="B650" s="2">
        <v>1</v>
      </c>
    </row>
    <row r="651" spans="1:2" x14ac:dyDescent="0.25">
      <c r="A651" s="13">
        <v>651</v>
      </c>
      <c r="B651" s="2">
        <v>4</v>
      </c>
    </row>
    <row r="652" spans="1:2" x14ac:dyDescent="0.25">
      <c r="A652" s="13">
        <v>652</v>
      </c>
      <c r="B652" s="2">
        <v>0</v>
      </c>
    </row>
    <row r="653" spans="1:2" x14ac:dyDescent="0.25">
      <c r="A653" s="13">
        <v>653</v>
      </c>
      <c r="B653" s="2">
        <v>0</v>
      </c>
    </row>
    <row r="654" spans="1:2" x14ac:dyDescent="0.25">
      <c r="A654" s="13">
        <v>654</v>
      </c>
      <c r="B654" s="2">
        <v>0</v>
      </c>
    </row>
    <row r="655" spans="1:2" x14ac:dyDescent="0.25">
      <c r="A655" s="13">
        <v>655</v>
      </c>
      <c r="B655" s="2">
        <v>0</v>
      </c>
    </row>
    <row r="656" spans="1:2" x14ac:dyDescent="0.25">
      <c r="A656" s="13">
        <v>656</v>
      </c>
      <c r="B656" s="2">
        <v>0</v>
      </c>
    </row>
    <row r="657" spans="1:2" x14ac:dyDescent="0.25">
      <c r="A657" s="13">
        <v>657</v>
      </c>
      <c r="B657" s="2">
        <v>0</v>
      </c>
    </row>
    <row r="658" spans="1:2" x14ac:dyDescent="0.25">
      <c r="A658" s="13">
        <v>658</v>
      </c>
      <c r="B658" s="2">
        <v>0</v>
      </c>
    </row>
    <row r="659" spans="1:2" x14ac:dyDescent="0.25">
      <c r="A659" s="13">
        <v>659</v>
      </c>
      <c r="B659" s="2">
        <v>0</v>
      </c>
    </row>
    <row r="660" spans="1:2" x14ac:dyDescent="0.25">
      <c r="A660" s="13">
        <v>660</v>
      </c>
      <c r="B660" s="2">
        <v>0</v>
      </c>
    </row>
    <row r="661" spans="1:2" x14ac:dyDescent="0.25">
      <c r="A661" s="13">
        <v>661</v>
      </c>
      <c r="B661" s="2">
        <v>0</v>
      </c>
    </row>
    <row r="662" spans="1:2" x14ac:dyDescent="0.25">
      <c r="A662" s="13">
        <v>662</v>
      </c>
      <c r="B662" s="2">
        <v>0</v>
      </c>
    </row>
    <row r="663" spans="1:2" x14ac:dyDescent="0.25">
      <c r="A663" s="13">
        <v>663</v>
      </c>
      <c r="B663" s="2">
        <v>0</v>
      </c>
    </row>
    <row r="664" spans="1:2" x14ac:dyDescent="0.25">
      <c r="A664" s="13">
        <v>664</v>
      </c>
      <c r="B664" s="2">
        <v>0</v>
      </c>
    </row>
    <row r="665" spans="1:2" x14ac:dyDescent="0.25">
      <c r="A665" s="13">
        <v>665</v>
      </c>
      <c r="B665" s="2">
        <v>0</v>
      </c>
    </row>
    <row r="666" spans="1:2" x14ac:dyDescent="0.25">
      <c r="A666" s="13">
        <v>666</v>
      </c>
      <c r="B666" s="2">
        <v>0</v>
      </c>
    </row>
    <row r="667" spans="1:2" x14ac:dyDescent="0.25">
      <c r="A667" s="13">
        <v>667</v>
      </c>
      <c r="B667" s="2">
        <v>0</v>
      </c>
    </row>
    <row r="668" spans="1:2" x14ac:dyDescent="0.25">
      <c r="A668" s="13">
        <v>668</v>
      </c>
      <c r="B668" s="2">
        <v>0</v>
      </c>
    </row>
    <row r="669" spans="1:2" x14ac:dyDescent="0.25">
      <c r="A669" s="13">
        <v>669</v>
      </c>
      <c r="B669" s="2">
        <v>0</v>
      </c>
    </row>
    <row r="670" spans="1:2" x14ac:dyDescent="0.25">
      <c r="A670" s="13">
        <v>670</v>
      </c>
      <c r="B670" s="2">
        <v>0</v>
      </c>
    </row>
    <row r="671" spans="1:2" x14ac:dyDescent="0.25">
      <c r="A671" s="13">
        <v>671</v>
      </c>
      <c r="B671" s="2">
        <v>0</v>
      </c>
    </row>
    <row r="672" spans="1:2" x14ac:dyDescent="0.25">
      <c r="A672" s="13">
        <v>672</v>
      </c>
      <c r="B672" s="2">
        <v>0</v>
      </c>
    </row>
    <row r="673" spans="1:2" x14ac:dyDescent="0.25">
      <c r="A673" s="13">
        <v>673</v>
      </c>
      <c r="B673" s="2">
        <v>0</v>
      </c>
    </row>
    <row r="674" spans="1:2" x14ac:dyDescent="0.25">
      <c r="A674" s="13">
        <v>674</v>
      </c>
      <c r="B674" s="2">
        <v>0</v>
      </c>
    </row>
    <row r="675" spans="1:2" x14ac:dyDescent="0.25">
      <c r="A675" s="13">
        <v>675</v>
      </c>
      <c r="B675" s="2">
        <v>0</v>
      </c>
    </row>
    <row r="676" spans="1:2" x14ac:dyDescent="0.25">
      <c r="A676" s="13">
        <v>676</v>
      </c>
      <c r="B676" s="2">
        <v>0</v>
      </c>
    </row>
    <row r="677" spans="1:2" x14ac:dyDescent="0.25">
      <c r="A677" s="13">
        <v>677</v>
      </c>
      <c r="B677" s="2">
        <v>0</v>
      </c>
    </row>
    <row r="678" spans="1:2" x14ac:dyDescent="0.25">
      <c r="A678" s="13">
        <v>678</v>
      </c>
      <c r="B678" s="2">
        <v>0</v>
      </c>
    </row>
    <row r="679" spans="1:2" x14ac:dyDescent="0.25">
      <c r="A679" s="13">
        <v>679</v>
      </c>
      <c r="B679" s="2">
        <v>0</v>
      </c>
    </row>
    <row r="680" spans="1:2" x14ac:dyDescent="0.25">
      <c r="A680" s="13">
        <v>680</v>
      </c>
      <c r="B680" s="2">
        <v>0</v>
      </c>
    </row>
    <row r="681" spans="1:2" x14ac:dyDescent="0.25">
      <c r="A681" s="13">
        <v>681</v>
      </c>
      <c r="B681" s="2">
        <v>0</v>
      </c>
    </row>
    <row r="682" spans="1:2" x14ac:dyDescent="0.25">
      <c r="A682" s="13">
        <v>682</v>
      </c>
      <c r="B682" s="2">
        <v>0</v>
      </c>
    </row>
    <row r="683" spans="1:2" x14ac:dyDescent="0.25">
      <c r="A683" s="13">
        <v>683</v>
      </c>
      <c r="B683" s="2">
        <v>0</v>
      </c>
    </row>
    <row r="684" spans="1:2" x14ac:dyDescent="0.25">
      <c r="A684" s="13">
        <v>684</v>
      </c>
      <c r="B684" s="2">
        <v>0</v>
      </c>
    </row>
    <row r="685" spans="1:2" x14ac:dyDescent="0.25">
      <c r="A685" s="13">
        <v>685</v>
      </c>
      <c r="B685" s="2">
        <v>0</v>
      </c>
    </row>
    <row r="686" spans="1:2" x14ac:dyDescent="0.25">
      <c r="A686" s="13">
        <v>686</v>
      </c>
      <c r="B686" s="2">
        <v>0</v>
      </c>
    </row>
    <row r="687" spans="1:2" x14ac:dyDescent="0.25">
      <c r="A687" s="13">
        <v>687</v>
      </c>
      <c r="B687" s="2">
        <v>0</v>
      </c>
    </row>
    <row r="688" spans="1:2" x14ac:dyDescent="0.25">
      <c r="A688" s="13">
        <v>688</v>
      </c>
      <c r="B688" s="2">
        <v>0</v>
      </c>
    </row>
    <row r="689" spans="1:2" x14ac:dyDescent="0.25">
      <c r="A689" s="13">
        <v>689</v>
      </c>
      <c r="B689" s="2">
        <v>0</v>
      </c>
    </row>
    <row r="690" spans="1:2" x14ac:dyDescent="0.25">
      <c r="A690" s="13">
        <v>690</v>
      </c>
      <c r="B690" s="2">
        <v>0</v>
      </c>
    </row>
    <row r="691" spans="1:2" x14ac:dyDescent="0.25">
      <c r="A691" s="13">
        <v>691</v>
      </c>
      <c r="B691" s="2">
        <v>0</v>
      </c>
    </row>
    <row r="692" spans="1:2" x14ac:dyDescent="0.25">
      <c r="A692" s="13">
        <v>692</v>
      </c>
      <c r="B692" s="2">
        <v>0</v>
      </c>
    </row>
    <row r="693" spans="1:2" x14ac:dyDescent="0.25">
      <c r="A693" s="13">
        <v>693</v>
      </c>
      <c r="B693" s="2">
        <v>0</v>
      </c>
    </row>
    <row r="694" spans="1:2" x14ac:dyDescent="0.25">
      <c r="A694" s="13">
        <v>694</v>
      </c>
      <c r="B694" s="2">
        <v>0</v>
      </c>
    </row>
    <row r="695" spans="1:2" x14ac:dyDescent="0.25">
      <c r="A695" s="13">
        <v>695</v>
      </c>
      <c r="B695" s="2">
        <v>0</v>
      </c>
    </row>
    <row r="696" spans="1:2" x14ac:dyDescent="0.25">
      <c r="A696" s="13">
        <v>696</v>
      </c>
      <c r="B696" s="2">
        <v>0</v>
      </c>
    </row>
    <row r="697" spans="1:2" x14ac:dyDescent="0.25">
      <c r="A697" s="13">
        <v>697</v>
      </c>
      <c r="B697" s="2">
        <v>0</v>
      </c>
    </row>
    <row r="698" spans="1:2" x14ac:dyDescent="0.25">
      <c r="A698" s="13">
        <v>698</v>
      </c>
      <c r="B698" s="2">
        <v>0</v>
      </c>
    </row>
    <row r="699" spans="1:2" x14ac:dyDescent="0.25">
      <c r="A699" s="13">
        <v>699</v>
      </c>
      <c r="B699" s="2">
        <v>0</v>
      </c>
    </row>
    <row r="700" spans="1:2" x14ac:dyDescent="0.25">
      <c r="A700" s="13">
        <v>700</v>
      </c>
      <c r="B700" s="2">
        <v>0</v>
      </c>
    </row>
    <row r="701" spans="1:2" x14ac:dyDescent="0.25">
      <c r="A701" s="13">
        <v>701</v>
      </c>
      <c r="B701" s="2">
        <v>0</v>
      </c>
    </row>
    <row r="702" spans="1:2" x14ac:dyDescent="0.25">
      <c r="A702" s="13">
        <v>702</v>
      </c>
      <c r="B702" s="2">
        <v>0</v>
      </c>
    </row>
    <row r="703" spans="1:2" x14ac:dyDescent="0.25">
      <c r="A703" s="13">
        <v>703</v>
      </c>
      <c r="B703" s="2">
        <v>0</v>
      </c>
    </row>
    <row r="704" spans="1:2" x14ac:dyDescent="0.25">
      <c r="A704" s="13">
        <v>704</v>
      </c>
      <c r="B704" s="2">
        <v>0</v>
      </c>
    </row>
    <row r="705" spans="1:2" x14ac:dyDescent="0.25">
      <c r="A705" s="13">
        <v>705</v>
      </c>
      <c r="B705" s="2">
        <v>0</v>
      </c>
    </row>
    <row r="706" spans="1:2" x14ac:dyDescent="0.25">
      <c r="A706" s="13">
        <v>706</v>
      </c>
      <c r="B706" s="2">
        <v>0</v>
      </c>
    </row>
    <row r="707" spans="1:2" x14ac:dyDescent="0.25">
      <c r="A707" s="13">
        <v>707</v>
      </c>
      <c r="B707" s="2">
        <v>0</v>
      </c>
    </row>
    <row r="708" spans="1:2" x14ac:dyDescent="0.25">
      <c r="A708" s="13">
        <v>708</v>
      </c>
      <c r="B708" s="2">
        <v>0</v>
      </c>
    </row>
    <row r="709" spans="1:2" x14ac:dyDescent="0.25">
      <c r="A709" s="13">
        <v>709</v>
      </c>
      <c r="B709" s="2">
        <v>0</v>
      </c>
    </row>
    <row r="710" spans="1:2" x14ac:dyDescent="0.25">
      <c r="A710" s="13">
        <v>710</v>
      </c>
      <c r="B710" s="2">
        <v>0</v>
      </c>
    </row>
    <row r="711" spans="1:2" x14ac:dyDescent="0.25">
      <c r="A711" s="13">
        <v>711</v>
      </c>
      <c r="B711" s="2">
        <v>0</v>
      </c>
    </row>
    <row r="712" spans="1:2" x14ac:dyDescent="0.25">
      <c r="A712" s="13">
        <v>712</v>
      </c>
      <c r="B712" s="2">
        <v>0</v>
      </c>
    </row>
    <row r="713" spans="1:2" x14ac:dyDescent="0.25">
      <c r="A713" s="13">
        <v>713</v>
      </c>
      <c r="B713" s="2">
        <v>0</v>
      </c>
    </row>
    <row r="714" spans="1:2" x14ac:dyDescent="0.25">
      <c r="A714" s="13">
        <v>714</v>
      </c>
      <c r="B714" s="2">
        <v>0</v>
      </c>
    </row>
    <row r="715" spans="1:2" x14ac:dyDescent="0.25">
      <c r="A715" s="13">
        <v>715</v>
      </c>
      <c r="B715" s="2">
        <v>0</v>
      </c>
    </row>
    <row r="716" spans="1:2" x14ac:dyDescent="0.25">
      <c r="A716" s="13">
        <v>716</v>
      </c>
      <c r="B716" s="2">
        <v>0</v>
      </c>
    </row>
    <row r="717" spans="1:2" x14ac:dyDescent="0.25">
      <c r="A717" s="13">
        <v>717</v>
      </c>
      <c r="B717" s="2">
        <v>0</v>
      </c>
    </row>
    <row r="718" spans="1:2" x14ac:dyDescent="0.25">
      <c r="A718" s="13">
        <v>718</v>
      </c>
      <c r="B718" s="2">
        <v>0</v>
      </c>
    </row>
    <row r="719" spans="1:2" x14ac:dyDescent="0.25">
      <c r="A719" s="13">
        <v>719</v>
      </c>
      <c r="B719" s="2">
        <v>0</v>
      </c>
    </row>
    <row r="720" spans="1:2" x14ac:dyDescent="0.25">
      <c r="A720" s="13">
        <v>720</v>
      </c>
      <c r="B720" s="2">
        <v>0</v>
      </c>
    </row>
    <row r="721" spans="1:2" x14ac:dyDescent="0.25">
      <c r="A721" s="13">
        <v>721</v>
      </c>
      <c r="B721" s="2">
        <v>0</v>
      </c>
    </row>
    <row r="722" spans="1:2" x14ac:dyDescent="0.25">
      <c r="A722" s="13">
        <v>722</v>
      </c>
      <c r="B722" s="2">
        <v>0</v>
      </c>
    </row>
    <row r="723" spans="1:2" x14ac:dyDescent="0.25">
      <c r="A723" s="13">
        <v>723</v>
      </c>
      <c r="B723" s="2">
        <v>0</v>
      </c>
    </row>
    <row r="724" spans="1:2" x14ac:dyDescent="0.25">
      <c r="A724" s="13">
        <v>724</v>
      </c>
      <c r="B724" s="2">
        <v>0</v>
      </c>
    </row>
    <row r="725" spans="1:2" x14ac:dyDescent="0.25">
      <c r="A725" s="13">
        <v>725</v>
      </c>
      <c r="B725" s="2">
        <v>0</v>
      </c>
    </row>
    <row r="726" spans="1:2" x14ac:dyDescent="0.25">
      <c r="A726" s="13">
        <v>726</v>
      </c>
      <c r="B726" s="2">
        <v>0</v>
      </c>
    </row>
    <row r="727" spans="1:2" x14ac:dyDescent="0.25">
      <c r="A727" s="13">
        <v>727</v>
      </c>
      <c r="B727" s="2">
        <v>0</v>
      </c>
    </row>
    <row r="728" spans="1:2" x14ac:dyDescent="0.25">
      <c r="A728" s="13">
        <v>728</v>
      </c>
      <c r="B728" s="2">
        <v>0</v>
      </c>
    </row>
    <row r="729" spans="1:2" x14ac:dyDescent="0.25">
      <c r="A729" s="13">
        <v>729</v>
      </c>
      <c r="B729" s="2">
        <v>0</v>
      </c>
    </row>
    <row r="730" spans="1:2" x14ac:dyDescent="0.25">
      <c r="A730" s="13">
        <v>730</v>
      </c>
      <c r="B730" s="2">
        <v>0</v>
      </c>
    </row>
    <row r="731" spans="1:2" x14ac:dyDescent="0.25">
      <c r="A731" s="13">
        <v>731</v>
      </c>
      <c r="B731" s="2">
        <v>0</v>
      </c>
    </row>
    <row r="732" spans="1:2" x14ac:dyDescent="0.25">
      <c r="A732" s="13">
        <v>732</v>
      </c>
      <c r="B732" s="2">
        <v>0</v>
      </c>
    </row>
    <row r="733" spans="1:2" x14ac:dyDescent="0.25">
      <c r="A733" s="13">
        <v>733</v>
      </c>
      <c r="B733" s="2">
        <v>0</v>
      </c>
    </row>
    <row r="734" spans="1:2" x14ac:dyDescent="0.25">
      <c r="A734" s="13">
        <v>734</v>
      </c>
      <c r="B734" s="2">
        <v>0</v>
      </c>
    </row>
    <row r="735" spans="1:2" x14ac:dyDescent="0.25">
      <c r="A735" s="13">
        <v>735</v>
      </c>
      <c r="B735" s="2">
        <v>0</v>
      </c>
    </row>
    <row r="736" spans="1:2" x14ac:dyDescent="0.25">
      <c r="A736" s="13">
        <v>736</v>
      </c>
      <c r="B736" s="2">
        <v>0</v>
      </c>
    </row>
    <row r="737" spans="1:2" x14ac:dyDescent="0.25">
      <c r="A737" s="13">
        <v>737</v>
      </c>
      <c r="B737" s="2">
        <v>0</v>
      </c>
    </row>
    <row r="738" spans="1:2" x14ac:dyDescent="0.25">
      <c r="A738" s="13">
        <v>738</v>
      </c>
      <c r="B738" s="2">
        <v>0</v>
      </c>
    </row>
    <row r="739" spans="1:2" x14ac:dyDescent="0.25">
      <c r="A739" s="13">
        <v>739</v>
      </c>
      <c r="B739" s="2">
        <v>0</v>
      </c>
    </row>
    <row r="740" spans="1:2" x14ac:dyDescent="0.25">
      <c r="A740" s="13">
        <v>740</v>
      </c>
      <c r="B740" s="2">
        <v>0</v>
      </c>
    </row>
    <row r="741" spans="1:2" x14ac:dyDescent="0.25">
      <c r="A741" s="13">
        <v>741</v>
      </c>
      <c r="B741" s="2">
        <v>0</v>
      </c>
    </row>
    <row r="742" spans="1:2" x14ac:dyDescent="0.25">
      <c r="A742" s="13">
        <v>742</v>
      </c>
      <c r="B742" s="2">
        <v>1</v>
      </c>
    </row>
    <row r="743" spans="1:2" x14ac:dyDescent="0.25">
      <c r="A743" s="13">
        <v>743</v>
      </c>
      <c r="B743" s="2">
        <v>0</v>
      </c>
    </row>
    <row r="744" spans="1:2" x14ac:dyDescent="0.25">
      <c r="A744" s="13">
        <v>744</v>
      </c>
      <c r="B744" s="2">
        <v>0</v>
      </c>
    </row>
    <row r="745" spans="1:2" x14ac:dyDescent="0.25">
      <c r="A745" s="13">
        <v>745</v>
      </c>
      <c r="B745" s="2">
        <v>0</v>
      </c>
    </row>
    <row r="746" spans="1:2" x14ac:dyDescent="0.25">
      <c r="A746" s="13">
        <v>746</v>
      </c>
      <c r="B746" s="2">
        <v>0</v>
      </c>
    </row>
    <row r="747" spans="1:2" x14ac:dyDescent="0.25">
      <c r="A747" s="13">
        <v>747</v>
      </c>
      <c r="B747" s="2">
        <v>0</v>
      </c>
    </row>
    <row r="748" spans="1:2" x14ac:dyDescent="0.25">
      <c r="A748" s="13">
        <v>748</v>
      </c>
      <c r="B748" s="2">
        <v>0</v>
      </c>
    </row>
    <row r="749" spans="1:2" x14ac:dyDescent="0.25">
      <c r="A749" s="13">
        <v>749</v>
      </c>
      <c r="B749" s="2">
        <v>0</v>
      </c>
    </row>
    <row r="750" spans="1:2" x14ac:dyDescent="0.25">
      <c r="A750" s="13">
        <v>750</v>
      </c>
      <c r="B750" s="2">
        <v>0</v>
      </c>
    </row>
    <row r="751" spans="1:2" x14ac:dyDescent="0.25">
      <c r="A751" s="13">
        <v>751</v>
      </c>
      <c r="B751" s="2">
        <v>0</v>
      </c>
    </row>
    <row r="752" spans="1:2" x14ac:dyDescent="0.25">
      <c r="A752" s="13">
        <v>752</v>
      </c>
      <c r="B752" s="2">
        <v>0</v>
      </c>
    </row>
    <row r="753" spans="1:2" x14ac:dyDescent="0.25">
      <c r="A753" s="13">
        <v>753</v>
      </c>
      <c r="B753" s="2">
        <v>0</v>
      </c>
    </row>
    <row r="754" spans="1:2" x14ac:dyDescent="0.25">
      <c r="A754" s="13">
        <v>754</v>
      </c>
      <c r="B754" s="2">
        <v>0</v>
      </c>
    </row>
    <row r="755" spans="1:2" x14ac:dyDescent="0.25">
      <c r="A755" s="13">
        <v>755</v>
      </c>
      <c r="B755" s="2">
        <v>0</v>
      </c>
    </row>
    <row r="756" spans="1:2" x14ac:dyDescent="0.25">
      <c r="A756" s="13">
        <v>756</v>
      </c>
      <c r="B756" s="2">
        <v>0</v>
      </c>
    </row>
    <row r="757" spans="1:2" x14ac:dyDescent="0.25">
      <c r="A757" s="13">
        <v>757</v>
      </c>
      <c r="B757" s="2">
        <v>0</v>
      </c>
    </row>
    <row r="758" spans="1:2" x14ac:dyDescent="0.25">
      <c r="A758" s="13">
        <v>758</v>
      </c>
      <c r="B758" s="2">
        <v>0</v>
      </c>
    </row>
    <row r="759" spans="1:2" x14ac:dyDescent="0.25">
      <c r="A759" s="13">
        <v>759</v>
      </c>
      <c r="B759" s="2">
        <v>0</v>
      </c>
    </row>
    <row r="760" spans="1:2" x14ac:dyDescent="0.25">
      <c r="A760" s="13">
        <v>760</v>
      </c>
      <c r="B760" s="2">
        <v>0</v>
      </c>
    </row>
    <row r="761" spans="1:2" x14ac:dyDescent="0.25">
      <c r="A761" s="13">
        <v>761</v>
      </c>
      <c r="B761" s="2">
        <v>0</v>
      </c>
    </row>
    <row r="762" spans="1:2" x14ac:dyDescent="0.25">
      <c r="A762" s="13">
        <v>762</v>
      </c>
      <c r="B762" s="2">
        <v>0</v>
      </c>
    </row>
    <row r="763" spans="1:2" x14ac:dyDescent="0.25">
      <c r="A763" s="13">
        <v>763</v>
      </c>
      <c r="B763" s="2">
        <v>0</v>
      </c>
    </row>
    <row r="764" spans="1:2" x14ac:dyDescent="0.25">
      <c r="A764" s="13">
        <v>764</v>
      </c>
      <c r="B764" s="2">
        <v>0</v>
      </c>
    </row>
    <row r="765" spans="1:2" x14ac:dyDescent="0.25">
      <c r="A765" s="13">
        <v>765</v>
      </c>
      <c r="B765" s="2">
        <v>0</v>
      </c>
    </row>
    <row r="766" spans="1:2" x14ac:dyDescent="0.25">
      <c r="A766" s="13">
        <v>766</v>
      </c>
      <c r="B766" s="2">
        <v>0</v>
      </c>
    </row>
    <row r="767" spans="1:2" x14ac:dyDescent="0.25">
      <c r="A767" s="13">
        <v>767</v>
      </c>
      <c r="B767" s="2">
        <v>0</v>
      </c>
    </row>
    <row r="768" spans="1:2" x14ac:dyDescent="0.25">
      <c r="A768" s="13">
        <v>768</v>
      </c>
      <c r="B768" s="2">
        <v>0</v>
      </c>
    </row>
    <row r="769" spans="1:2" x14ac:dyDescent="0.25">
      <c r="A769" s="13">
        <v>769</v>
      </c>
      <c r="B769" s="2">
        <v>0</v>
      </c>
    </row>
    <row r="770" spans="1:2" x14ac:dyDescent="0.25">
      <c r="A770" s="13">
        <v>770</v>
      </c>
      <c r="B770" s="2">
        <v>0</v>
      </c>
    </row>
    <row r="771" spans="1:2" x14ac:dyDescent="0.25">
      <c r="A771" s="13">
        <v>771</v>
      </c>
      <c r="B771" s="2">
        <v>0</v>
      </c>
    </row>
    <row r="772" spans="1:2" x14ac:dyDescent="0.25">
      <c r="A772" s="13">
        <v>772</v>
      </c>
      <c r="B772" s="2">
        <v>0</v>
      </c>
    </row>
    <row r="773" spans="1:2" x14ac:dyDescent="0.25">
      <c r="A773" s="13">
        <v>773</v>
      </c>
      <c r="B773" s="2">
        <v>0</v>
      </c>
    </row>
    <row r="774" spans="1:2" x14ac:dyDescent="0.25">
      <c r="A774" s="13">
        <v>774</v>
      </c>
      <c r="B774" s="2">
        <v>0</v>
      </c>
    </row>
    <row r="775" spans="1:2" x14ac:dyDescent="0.25">
      <c r="A775" s="13">
        <v>775</v>
      </c>
      <c r="B775" s="2">
        <v>0</v>
      </c>
    </row>
    <row r="776" spans="1:2" x14ac:dyDescent="0.25">
      <c r="A776" s="13">
        <v>776</v>
      </c>
      <c r="B776" s="2">
        <v>0</v>
      </c>
    </row>
    <row r="777" spans="1:2" x14ac:dyDescent="0.25">
      <c r="A777" s="13">
        <v>777</v>
      </c>
      <c r="B777" s="2">
        <v>0</v>
      </c>
    </row>
    <row r="778" spans="1:2" x14ac:dyDescent="0.25">
      <c r="A778" s="13">
        <v>778</v>
      </c>
      <c r="B778" s="2">
        <v>0</v>
      </c>
    </row>
    <row r="779" spans="1:2" x14ac:dyDescent="0.25">
      <c r="A779" s="13">
        <v>779</v>
      </c>
      <c r="B779" s="2">
        <v>0</v>
      </c>
    </row>
    <row r="780" spans="1:2" x14ac:dyDescent="0.25">
      <c r="A780" s="13">
        <v>780</v>
      </c>
      <c r="B780" s="2">
        <v>0</v>
      </c>
    </row>
    <row r="781" spans="1:2" x14ac:dyDescent="0.25">
      <c r="A781" s="13">
        <v>781</v>
      </c>
      <c r="B781" s="2">
        <v>0</v>
      </c>
    </row>
    <row r="782" spans="1:2" x14ac:dyDescent="0.25">
      <c r="A782" s="13">
        <v>782</v>
      </c>
      <c r="B782" s="2">
        <v>0</v>
      </c>
    </row>
    <row r="783" spans="1:2" x14ac:dyDescent="0.25">
      <c r="A783" s="13">
        <v>783</v>
      </c>
      <c r="B783" s="2">
        <v>0</v>
      </c>
    </row>
    <row r="784" spans="1:2" x14ac:dyDescent="0.25">
      <c r="A784" s="13">
        <v>784</v>
      </c>
      <c r="B784" s="2">
        <v>0</v>
      </c>
    </row>
    <row r="785" spans="1:2" x14ac:dyDescent="0.25">
      <c r="A785" s="13">
        <v>785</v>
      </c>
      <c r="B785" s="2">
        <v>0</v>
      </c>
    </row>
    <row r="786" spans="1:2" x14ac:dyDescent="0.25">
      <c r="A786" s="13">
        <v>786</v>
      </c>
      <c r="B786" s="2">
        <v>0</v>
      </c>
    </row>
    <row r="787" spans="1:2" x14ac:dyDescent="0.25">
      <c r="A787" s="13">
        <v>787</v>
      </c>
      <c r="B787" s="2">
        <v>0</v>
      </c>
    </row>
    <row r="788" spans="1:2" x14ac:dyDescent="0.25">
      <c r="A788" s="13">
        <v>788</v>
      </c>
      <c r="B788" s="2">
        <v>0</v>
      </c>
    </row>
    <row r="789" spans="1:2" x14ac:dyDescent="0.25">
      <c r="A789" s="13">
        <v>789</v>
      </c>
      <c r="B789" s="2">
        <v>0</v>
      </c>
    </row>
    <row r="790" spans="1:2" x14ac:dyDescent="0.25">
      <c r="A790" s="13">
        <v>790</v>
      </c>
      <c r="B790" s="2">
        <v>0</v>
      </c>
    </row>
    <row r="791" spans="1:2" x14ac:dyDescent="0.25">
      <c r="A791" s="13">
        <v>791</v>
      </c>
      <c r="B791" s="2">
        <v>0</v>
      </c>
    </row>
    <row r="792" spans="1:2" x14ac:dyDescent="0.25">
      <c r="A792" s="13">
        <v>792</v>
      </c>
      <c r="B792" s="2">
        <v>0</v>
      </c>
    </row>
    <row r="793" spans="1:2" x14ac:dyDescent="0.25">
      <c r="A793" s="13">
        <v>793</v>
      </c>
      <c r="B793" s="2">
        <v>0</v>
      </c>
    </row>
    <row r="794" spans="1:2" x14ac:dyDescent="0.25">
      <c r="A794" s="13">
        <v>794</v>
      </c>
      <c r="B794" s="2">
        <v>0</v>
      </c>
    </row>
    <row r="795" spans="1:2" x14ac:dyDescent="0.25">
      <c r="A795" s="13">
        <v>795</v>
      </c>
      <c r="B795" s="2">
        <v>0</v>
      </c>
    </row>
    <row r="796" spans="1:2" x14ac:dyDescent="0.25">
      <c r="A796" s="13">
        <v>796</v>
      </c>
      <c r="B796" s="2">
        <v>0</v>
      </c>
    </row>
    <row r="797" spans="1:2" x14ac:dyDescent="0.25">
      <c r="A797" s="13">
        <v>797</v>
      </c>
      <c r="B797" s="2">
        <v>0</v>
      </c>
    </row>
    <row r="798" spans="1:2" x14ac:dyDescent="0.25">
      <c r="A798" s="13">
        <v>798</v>
      </c>
      <c r="B798" s="2">
        <v>0</v>
      </c>
    </row>
    <row r="799" spans="1:2" x14ac:dyDescent="0.25">
      <c r="A799" s="13">
        <v>799</v>
      </c>
      <c r="B799" s="2">
        <v>0</v>
      </c>
    </row>
    <row r="800" spans="1:2" x14ac:dyDescent="0.25">
      <c r="A800" s="13">
        <v>800</v>
      </c>
      <c r="B800" s="2">
        <v>0</v>
      </c>
    </row>
    <row r="801" spans="1:2" x14ac:dyDescent="0.25">
      <c r="A801" s="13">
        <v>801</v>
      </c>
      <c r="B801" s="2">
        <v>0</v>
      </c>
    </row>
    <row r="802" spans="1:2" x14ac:dyDescent="0.25">
      <c r="A802" s="13">
        <v>802</v>
      </c>
      <c r="B802" s="2">
        <v>0</v>
      </c>
    </row>
    <row r="803" spans="1:2" x14ac:dyDescent="0.25">
      <c r="A803" s="13">
        <v>803</v>
      </c>
      <c r="B803" s="2">
        <v>0</v>
      </c>
    </row>
    <row r="804" spans="1:2" x14ac:dyDescent="0.25">
      <c r="A804" s="13">
        <v>804</v>
      </c>
      <c r="B804" s="2">
        <v>0</v>
      </c>
    </row>
    <row r="805" spans="1:2" x14ac:dyDescent="0.25">
      <c r="A805" s="13">
        <v>805</v>
      </c>
      <c r="B805" s="2">
        <v>0</v>
      </c>
    </row>
    <row r="806" spans="1:2" x14ac:dyDescent="0.25">
      <c r="A806" s="13">
        <v>806</v>
      </c>
      <c r="B806" s="2">
        <v>0</v>
      </c>
    </row>
    <row r="807" spans="1:2" x14ac:dyDescent="0.25">
      <c r="A807" s="13">
        <v>807</v>
      </c>
      <c r="B807" s="2">
        <v>0</v>
      </c>
    </row>
    <row r="808" spans="1:2" x14ac:dyDescent="0.25">
      <c r="A808" s="13">
        <v>808</v>
      </c>
      <c r="B808" s="2">
        <v>0</v>
      </c>
    </row>
    <row r="809" spans="1:2" x14ac:dyDescent="0.25">
      <c r="A809" s="13">
        <v>809</v>
      </c>
      <c r="B809" s="2">
        <v>0</v>
      </c>
    </row>
    <row r="810" spans="1:2" x14ac:dyDescent="0.25">
      <c r="A810" s="13">
        <v>810</v>
      </c>
      <c r="B810" s="2">
        <v>0</v>
      </c>
    </row>
    <row r="811" spans="1:2" x14ac:dyDescent="0.25">
      <c r="A811" s="13">
        <v>811</v>
      </c>
      <c r="B811" s="2">
        <v>0</v>
      </c>
    </row>
    <row r="812" spans="1:2" x14ac:dyDescent="0.25">
      <c r="A812" s="13">
        <v>812</v>
      </c>
      <c r="B812" s="2">
        <v>0</v>
      </c>
    </row>
    <row r="813" spans="1:2" x14ac:dyDescent="0.25">
      <c r="A813" s="13">
        <v>813</v>
      </c>
      <c r="B813" s="2">
        <v>0</v>
      </c>
    </row>
    <row r="814" spans="1:2" x14ac:dyDescent="0.25">
      <c r="A814" s="13">
        <v>814</v>
      </c>
      <c r="B814" s="2">
        <v>0</v>
      </c>
    </row>
    <row r="815" spans="1:2" x14ac:dyDescent="0.25">
      <c r="A815" s="13">
        <v>815</v>
      </c>
      <c r="B815" s="2">
        <v>0</v>
      </c>
    </row>
    <row r="816" spans="1:2" x14ac:dyDescent="0.25">
      <c r="A816" s="13">
        <v>816</v>
      </c>
      <c r="B816" s="2">
        <v>0</v>
      </c>
    </row>
    <row r="817" spans="1:2" x14ac:dyDescent="0.25">
      <c r="A817" s="13">
        <v>817</v>
      </c>
      <c r="B817" s="2">
        <v>0</v>
      </c>
    </row>
    <row r="818" spans="1:2" x14ac:dyDescent="0.25">
      <c r="A818" s="13">
        <v>818</v>
      </c>
      <c r="B818" s="2">
        <v>0</v>
      </c>
    </row>
    <row r="819" spans="1:2" x14ac:dyDescent="0.25">
      <c r="A819" s="13">
        <v>819</v>
      </c>
      <c r="B819" s="2">
        <v>0</v>
      </c>
    </row>
    <row r="820" spans="1:2" x14ac:dyDescent="0.25">
      <c r="A820" s="13">
        <v>820</v>
      </c>
      <c r="B820" s="2">
        <v>0</v>
      </c>
    </row>
    <row r="821" spans="1:2" x14ac:dyDescent="0.25">
      <c r="A821" s="13">
        <v>821</v>
      </c>
      <c r="B821" s="2">
        <v>0</v>
      </c>
    </row>
    <row r="822" spans="1:2" x14ac:dyDescent="0.25">
      <c r="A822" s="13">
        <v>822</v>
      </c>
      <c r="B822" s="2">
        <v>0</v>
      </c>
    </row>
    <row r="823" spans="1:2" x14ac:dyDescent="0.25">
      <c r="A823" s="13">
        <v>823</v>
      </c>
      <c r="B823" s="2">
        <v>0</v>
      </c>
    </row>
    <row r="824" spans="1:2" x14ac:dyDescent="0.25">
      <c r="A824" s="13">
        <v>824</v>
      </c>
      <c r="B824" s="2">
        <v>0</v>
      </c>
    </row>
    <row r="825" spans="1:2" x14ac:dyDescent="0.25">
      <c r="A825" s="13">
        <v>825</v>
      </c>
      <c r="B825" s="2">
        <v>0</v>
      </c>
    </row>
    <row r="826" spans="1:2" x14ac:dyDescent="0.25">
      <c r="A826" s="13">
        <v>826</v>
      </c>
      <c r="B826" s="2">
        <v>0</v>
      </c>
    </row>
    <row r="827" spans="1:2" x14ac:dyDescent="0.25">
      <c r="A827" s="13">
        <v>827</v>
      </c>
      <c r="B827" s="2">
        <v>0</v>
      </c>
    </row>
    <row r="828" spans="1:2" x14ac:dyDescent="0.25">
      <c r="A828" s="13">
        <v>828</v>
      </c>
      <c r="B828" s="2">
        <v>0</v>
      </c>
    </row>
    <row r="829" spans="1:2" x14ac:dyDescent="0.25">
      <c r="A829" s="13">
        <v>829</v>
      </c>
      <c r="B829" s="2">
        <v>0</v>
      </c>
    </row>
    <row r="830" spans="1:2" x14ac:dyDescent="0.25">
      <c r="A830" s="13">
        <v>830</v>
      </c>
      <c r="B830" s="2">
        <v>0</v>
      </c>
    </row>
    <row r="831" spans="1:2" x14ac:dyDescent="0.25">
      <c r="A831" s="13">
        <v>831</v>
      </c>
      <c r="B831" s="2">
        <v>0</v>
      </c>
    </row>
    <row r="832" spans="1:2" x14ac:dyDescent="0.25">
      <c r="A832" s="13">
        <v>832</v>
      </c>
      <c r="B832" s="2">
        <v>0</v>
      </c>
    </row>
    <row r="833" spans="1:2" x14ac:dyDescent="0.25">
      <c r="A833" s="13">
        <v>833</v>
      </c>
      <c r="B833" s="2">
        <v>0</v>
      </c>
    </row>
    <row r="834" spans="1:2" x14ac:dyDescent="0.25">
      <c r="A834" s="13">
        <v>834</v>
      </c>
      <c r="B834" s="2">
        <v>0</v>
      </c>
    </row>
    <row r="835" spans="1:2" x14ac:dyDescent="0.25">
      <c r="A835" s="13">
        <v>835</v>
      </c>
      <c r="B835" s="2">
        <v>0</v>
      </c>
    </row>
    <row r="836" spans="1:2" x14ac:dyDescent="0.25">
      <c r="A836" s="13">
        <v>836</v>
      </c>
      <c r="B836" s="2">
        <v>0</v>
      </c>
    </row>
    <row r="837" spans="1:2" x14ac:dyDescent="0.25">
      <c r="A837" s="13">
        <v>837</v>
      </c>
      <c r="B837" s="2">
        <v>0</v>
      </c>
    </row>
    <row r="838" spans="1:2" x14ac:dyDescent="0.25">
      <c r="A838" s="13">
        <v>838</v>
      </c>
      <c r="B838" s="2">
        <v>0</v>
      </c>
    </row>
    <row r="839" spans="1:2" x14ac:dyDescent="0.25">
      <c r="A839" s="13">
        <v>839</v>
      </c>
      <c r="B839" s="2">
        <v>0</v>
      </c>
    </row>
    <row r="840" spans="1:2" x14ac:dyDescent="0.25">
      <c r="A840" s="13">
        <v>840</v>
      </c>
      <c r="B840" s="2">
        <v>0</v>
      </c>
    </row>
    <row r="841" spans="1:2" x14ac:dyDescent="0.25">
      <c r="A841" s="13">
        <v>841</v>
      </c>
      <c r="B841" s="2">
        <v>0</v>
      </c>
    </row>
    <row r="842" spans="1:2" x14ac:dyDescent="0.25">
      <c r="A842" s="13">
        <v>842</v>
      </c>
      <c r="B842" s="2">
        <v>0</v>
      </c>
    </row>
    <row r="843" spans="1:2" x14ac:dyDescent="0.25">
      <c r="A843" s="13">
        <v>843</v>
      </c>
      <c r="B843" s="2">
        <v>0</v>
      </c>
    </row>
    <row r="844" spans="1:2" x14ac:dyDescent="0.25">
      <c r="A844" s="13">
        <v>844</v>
      </c>
      <c r="B844" s="2">
        <v>0</v>
      </c>
    </row>
    <row r="845" spans="1:2" x14ac:dyDescent="0.25">
      <c r="A845" s="13">
        <v>845</v>
      </c>
      <c r="B845" s="2">
        <v>0</v>
      </c>
    </row>
    <row r="846" spans="1:2" x14ac:dyDescent="0.25">
      <c r="A846" s="13">
        <v>846</v>
      </c>
      <c r="B846" s="2">
        <v>0</v>
      </c>
    </row>
    <row r="847" spans="1:2" x14ac:dyDescent="0.25">
      <c r="A847" s="13">
        <v>847</v>
      </c>
      <c r="B847" s="2">
        <v>0</v>
      </c>
    </row>
    <row r="848" spans="1:2" x14ac:dyDescent="0.25">
      <c r="A848" s="13">
        <v>848</v>
      </c>
      <c r="B848" s="2">
        <v>0</v>
      </c>
    </row>
    <row r="849" spans="1:2" x14ac:dyDescent="0.25">
      <c r="A849" s="13">
        <v>849</v>
      </c>
      <c r="B849" s="2">
        <v>0</v>
      </c>
    </row>
    <row r="850" spans="1:2" x14ac:dyDescent="0.25">
      <c r="A850" s="13">
        <v>850</v>
      </c>
      <c r="B850" s="2">
        <v>0</v>
      </c>
    </row>
    <row r="851" spans="1:2" x14ac:dyDescent="0.25">
      <c r="A851" s="13">
        <v>851</v>
      </c>
      <c r="B851" s="2">
        <v>0</v>
      </c>
    </row>
    <row r="852" spans="1:2" x14ac:dyDescent="0.25">
      <c r="A852" s="13">
        <v>852</v>
      </c>
      <c r="B852" s="2">
        <v>0</v>
      </c>
    </row>
    <row r="853" spans="1:2" x14ac:dyDescent="0.25">
      <c r="A853" s="13">
        <v>853</v>
      </c>
      <c r="B853" s="2">
        <v>0</v>
      </c>
    </row>
    <row r="854" spans="1:2" x14ac:dyDescent="0.25">
      <c r="A854" s="13">
        <v>854</v>
      </c>
      <c r="B854" s="2">
        <v>0</v>
      </c>
    </row>
    <row r="855" spans="1:2" x14ac:dyDescent="0.25">
      <c r="A855" s="13">
        <v>855</v>
      </c>
      <c r="B855" s="2">
        <v>0</v>
      </c>
    </row>
    <row r="856" spans="1:2" x14ac:dyDescent="0.25">
      <c r="A856" s="13">
        <v>856</v>
      </c>
      <c r="B856" s="2">
        <v>0</v>
      </c>
    </row>
    <row r="857" spans="1:2" x14ac:dyDescent="0.25">
      <c r="A857" s="13">
        <v>857</v>
      </c>
      <c r="B857" s="2">
        <v>0</v>
      </c>
    </row>
    <row r="858" spans="1:2" x14ac:dyDescent="0.25">
      <c r="A858" s="13">
        <v>858</v>
      </c>
      <c r="B858" s="2">
        <v>0</v>
      </c>
    </row>
    <row r="859" spans="1:2" x14ac:dyDescent="0.25">
      <c r="A859" s="13">
        <v>859</v>
      </c>
      <c r="B859" s="2">
        <v>0</v>
      </c>
    </row>
    <row r="860" spans="1:2" x14ac:dyDescent="0.25">
      <c r="A860" s="13">
        <v>860</v>
      </c>
      <c r="B860" s="2">
        <v>0</v>
      </c>
    </row>
    <row r="861" spans="1:2" x14ac:dyDescent="0.25">
      <c r="A861" s="13">
        <v>861</v>
      </c>
      <c r="B861" s="2">
        <v>0</v>
      </c>
    </row>
    <row r="862" spans="1:2" x14ac:dyDescent="0.25">
      <c r="A862" s="13">
        <v>862</v>
      </c>
      <c r="B862" s="2">
        <v>0</v>
      </c>
    </row>
    <row r="863" spans="1:2" x14ac:dyDescent="0.25">
      <c r="A863" s="13">
        <v>863</v>
      </c>
      <c r="B863" s="2">
        <v>0</v>
      </c>
    </row>
    <row r="864" spans="1:2" x14ac:dyDescent="0.25">
      <c r="A864" s="13">
        <v>864</v>
      </c>
      <c r="B864" s="2">
        <v>0</v>
      </c>
    </row>
    <row r="865" spans="1:2" x14ac:dyDescent="0.25">
      <c r="A865" s="13">
        <v>865</v>
      </c>
      <c r="B865" s="2">
        <v>0</v>
      </c>
    </row>
    <row r="866" spans="1:2" x14ac:dyDescent="0.25">
      <c r="A866" s="13">
        <v>866</v>
      </c>
      <c r="B866" s="2">
        <v>0</v>
      </c>
    </row>
    <row r="867" spans="1:2" x14ac:dyDescent="0.25">
      <c r="A867" s="13">
        <v>867</v>
      </c>
      <c r="B867" s="2">
        <v>0</v>
      </c>
    </row>
    <row r="868" spans="1:2" x14ac:dyDescent="0.25">
      <c r="A868" s="13">
        <v>868</v>
      </c>
      <c r="B868" s="2">
        <v>0</v>
      </c>
    </row>
    <row r="869" spans="1:2" x14ac:dyDescent="0.25">
      <c r="A869" s="13">
        <v>869</v>
      </c>
      <c r="B869" s="2">
        <v>0</v>
      </c>
    </row>
    <row r="870" spans="1:2" x14ac:dyDescent="0.25">
      <c r="A870" s="13">
        <v>870</v>
      </c>
      <c r="B870" s="2">
        <v>0</v>
      </c>
    </row>
    <row r="871" spans="1:2" x14ac:dyDescent="0.25">
      <c r="A871" s="13">
        <v>871</v>
      </c>
      <c r="B871" s="2">
        <v>0</v>
      </c>
    </row>
    <row r="872" spans="1:2" x14ac:dyDescent="0.25">
      <c r="A872" s="13">
        <v>872</v>
      </c>
      <c r="B872" s="2">
        <v>0</v>
      </c>
    </row>
    <row r="873" spans="1:2" x14ac:dyDescent="0.25">
      <c r="A873" s="13">
        <v>873</v>
      </c>
      <c r="B873" s="2">
        <v>0</v>
      </c>
    </row>
    <row r="874" spans="1:2" x14ac:dyDescent="0.25">
      <c r="A874" s="13">
        <v>874</v>
      </c>
      <c r="B874" s="2">
        <v>0</v>
      </c>
    </row>
    <row r="875" spans="1:2" x14ac:dyDescent="0.25">
      <c r="A875" s="13">
        <v>875</v>
      </c>
      <c r="B875" s="2">
        <v>0</v>
      </c>
    </row>
    <row r="876" spans="1:2" x14ac:dyDescent="0.25">
      <c r="A876" s="13">
        <v>876</v>
      </c>
      <c r="B876" s="2">
        <v>0</v>
      </c>
    </row>
    <row r="877" spans="1:2" x14ac:dyDescent="0.25">
      <c r="A877" s="13">
        <v>877</v>
      </c>
      <c r="B877" s="2">
        <v>0</v>
      </c>
    </row>
    <row r="878" spans="1:2" x14ac:dyDescent="0.25">
      <c r="A878" s="13">
        <v>878</v>
      </c>
      <c r="B878" s="2">
        <v>0</v>
      </c>
    </row>
    <row r="879" spans="1:2" x14ac:dyDescent="0.25">
      <c r="A879" s="13">
        <v>879</v>
      </c>
      <c r="B879" s="2">
        <v>0</v>
      </c>
    </row>
    <row r="880" spans="1:2" x14ac:dyDescent="0.25">
      <c r="A880" s="13">
        <v>880</v>
      </c>
      <c r="B880" s="2">
        <v>0</v>
      </c>
    </row>
    <row r="881" spans="1:2" x14ac:dyDescent="0.25">
      <c r="A881" s="13">
        <v>881</v>
      </c>
      <c r="B881" s="2">
        <v>0</v>
      </c>
    </row>
    <row r="882" spans="1:2" x14ac:dyDescent="0.25">
      <c r="A882" s="13">
        <v>882</v>
      </c>
      <c r="B882" s="2">
        <v>0</v>
      </c>
    </row>
    <row r="883" spans="1:2" x14ac:dyDescent="0.25">
      <c r="A883" s="13">
        <v>883</v>
      </c>
      <c r="B883" s="2">
        <v>0</v>
      </c>
    </row>
    <row r="884" spans="1:2" x14ac:dyDescent="0.25">
      <c r="A884" s="13">
        <v>884</v>
      </c>
      <c r="B884" s="2">
        <v>0</v>
      </c>
    </row>
    <row r="885" spans="1:2" x14ac:dyDescent="0.25">
      <c r="A885" s="12">
        <v>885</v>
      </c>
      <c r="B885" s="1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87"/>
  <sheetViews>
    <sheetView topLeftCell="A16" zoomScale="85" zoomScaleNormal="85" workbookViewId="0">
      <pane xSplit="3" topLeftCell="D1" activePane="topRight" state="frozen"/>
      <selection activeCell="A58" sqref="A58"/>
      <selection pane="topRight" activeCell="I66" sqref="I66"/>
    </sheetView>
  </sheetViews>
  <sheetFormatPr defaultColWidth="9.109375" defaultRowHeight="13.2" x14ac:dyDescent="0.25"/>
  <cols>
    <col min="1" max="1" width="9.109375" style="17"/>
    <col min="2" max="2" width="1.88671875" style="17" customWidth="1"/>
    <col min="3" max="3" width="41.33203125" style="17" bestFit="1" customWidth="1"/>
    <col min="4" max="4" width="13.5546875" style="17" bestFit="1" customWidth="1"/>
    <col min="5" max="5" width="12.44140625" style="17" bestFit="1" customWidth="1"/>
    <col min="6" max="6" width="13.5546875" style="17" bestFit="1" customWidth="1"/>
    <col min="7" max="8" width="9.109375" style="17"/>
    <col min="9" max="9" width="12.33203125" style="17" bestFit="1" customWidth="1"/>
    <col min="10" max="11" width="9.109375" style="17"/>
    <col min="12" max="12" width="18.88671875" style="17" customWidth="1"/>
    <col min="13" max="16384" width="9.109375" style="17"/>
  </cols>
  <sheetData>
    <row r="2" spans="2:4" x14ac:dyDescent="0.25">
      <c r="B2" s="5" t="s">
        <v>1</v>
      </c>
    </row>
    <row r="3" spans="2:4" x14ac:dyDescent="0.25">
      <c r="B3" s="5"/>
    </row>
    <row r="4" spans="2:4" x14ac:dyDescent="0.25">
      <c r="B4" s="5"/>
      <c r="C4" s="42" t="s">
        <v>27</v>
      </c>
      <c r="D4" s="67">
        <v>3</v>
      </c>
    </row>
    <row r="5" spans="2:4" x14ac:dyDescent="0.25">
      <c r="B5" s="5"/>
      <c r="C5" s="44" t="s">
        <v>15</v>
      </c>
      <c r="D5" s="84">
        <v>1</v>
      </c>
    </row>
    <row r="6" spans="2:4" x14ac:dyDescent="0.25">
      <c r="B6" s="5"/>
      <c r="C6" s="44" t="s">
        <v>16</v>
      </c>
      <c r="D6" s="84">
        <v>0</v>
      </c>
    </row>
    <row r="7" spans="2:4" x14ac:dyDescent="0.25">
      <c r="B7" s="5"/>
      <c r="C7" s="44" t="s">
        <v>17</v>
      </c>
      <c r="D7" s="84">
        <v>1</v>
      </c>
    </row>
    <row r="8" spans="2:4" x14ac:dyDescent="0.25">
      <c r="B8" s="5"/>
      <c r="C8" s="46" t="s">
        <v>18</v>
      </c>
      <c r="D8" s="85">
        <v>1</v>
      </c>
    </row>
    <row r="9" spans="2:4" x14ac:dyDescent="0.25">
      <c r="B9" s="5"/>
      <c r="C9" s="18"/>
      <c r="D9" s="18"/>
    </row>
    <row r="10" spans="2:4" x14ac:dyDescent="0.25">
      <c r="B10" s="5"/>
      <c r="C10" s="48" t="s">
        <v>19</v>
      </c>
      <c r="D10" s="77">
        <v>0</v>
      </c>
    </row>
    <row r="11" spans="2:4" x14ac:dyDescent="0.25">
      <c r="B11" s="5"/>
      <c r="C11" s="18"/>
      <c r="D11" s="18"/>
    </row>
    <row r="12" spans="2:4" x14ac:dyDescent="0.25">
      <c r="B12" s="5"/>
      <c r="C12" s="42" t="s">
        <v>20</v>
      </c>
      <c r="D12" s="67">
        <v>5</v>
      </c>
    </row>
    <row r="13" spans="2:4" x14ac:dyDescent="0.25">
      <c r="B13" s="5"/>
      <c r="C13" s="44" t="s">
        <v>21</v>
      </c>
      <c r="D13" s="84">
        <v>5</v>
      </c>
    </row>
    <row r="14" spans="2:4" x14ac:dyDescent="0.25">
      <c r="B14" s="5"/>
      <c r="C14" s="46" t="s">
        <v>22</v>
      </c>
      <c r="D14" s="85">
        <v>0</v>
      </c>
    </row>
    <row r="15" spans="2:4" x14ac:dyDescent="0.25">
      <c r="B15" s="5"/>
      <c r="C15" s="18"/>
      <c r="D15" s="18"/>
    </row>
    <row r="16" spans="2:4" x14ac:dyDescent="0.25">
      <c r="B16" s="5"/>
      <c r="C16" s="42" t="s">
        <v>23</v>
      </c>
      <c r="D16" s="67">
        <v>0</v>
      </c>
    </row>
    <row r="17" spans="2:12" x14ac:dyDescent="0.25">
      <c r="B17" s="5"/>
      <c r="C17" s="44" t="s">
        <v>24</v>
      </c>
      <c r="D17" s="84">
        <v>0</v>
      </c>
    </row>
    <row r="18" spans="2:12" x14ac:dyDescent="0.25">
      <c r="B18" s="5"/>
      <c r="C18" s="44" t="s">
        <v>25</v>
      </c>
      <c r="D18" s="84">
        <v>1</v>
      </c>
    </row>
    <row r="19" spans="2:12" x14ac:dyDescent="0.25">
      <c r="B19" s="5"/>
      <c r="C19" s="46" t="s">
        <v>26</v>
      </c>
      <c r="D19" s="85">
        <v>1</v>
      </c>
    </row>
    <row r="20" spans="2:12" x14ac:dyDescent="0.25">
      <c r="B20" s="5"/>
    </row>
    <row r="21" spans="2:12" x14ac:dyDescent="0.25">
      <c r="B21" s="5" t="s">
        <v>84</v>
      </c>
    </row>
    <row r="22" spans="2:12" x14ac:dyDescent="0.25">
      <c r="B22" s="5"/>
      <c r="C22" s="17" t="s">
        <v>30</v>
      </c>
    </row>
    <row r="23" spans="2:12" x14ac:dyDescent="0.25">
      <c r="B23" s="5"/>
      <c r="C23" s="36" t="s">
        <v>2</v>
      </c>
      <c r="D23" s="36">
        <v>1</v>
      </c>
      <c r="E23" s="36">
        <v>2</v>
      </c>
      <c r="F23" s="36">
        <v>3</v>
      </c>
    </row>
    <row r="24" spans="2:12" x14ac:dyDescent="0.25">
      <c r="B24" s="5"/>
      <c r="C24" s="10" t="s">
        <v>85</v>
      </c>
      <c r="D24" s="21">
        <f>D25*SUM(D26:D27)</f>
        <v>150</v>
      </c>
      <c r="E24" s="21">
        <f t="shared" ref="E24:F24" si="0">E25*SUM(E26:E27)</f>
        <v>50</v>
      </c>
      <c r="F24" s="21">
        <f t="shared" si="0"/>
        <v>88</v>
      </c>
    </row>
    <row r="25" spans="2:12" x14ac:dyDescent="0.25">
      <c r="B25" s="5"/>
      <c r="C25" s="20" t="s">
        <v>0</v>
      </c>
      <c r="D25" s="19">
        <v>5</v>
      </c>
      <c r="E25" s="19">
        <v>5</v>
      </c>
      <c r="F25" s="19">
        <v>11</v>
      </c>
    </row>
    <row r="26" spans="2:12" x14ac:dyDescent="0.25">
      <c r="B26" s="5"/>
      <c r="C26" s="20" t="s">
        <v>3</v>
      </c>
      <c r="D26" s="19">
        <v>15</v>
      </c>
      <c r="E26" s="19">
        <v>5</v>
      </c>
      <c r="F26" s="19">
        <v>4</v>
      </c>
    </row>
    <row r="27" spans="2:12" ht="13.8" thickBot="1" x14ac:dyDescent="0.3">
      <c r="B27" s="5"/>
      <c r="C27" s="20" t="s">
        <v>4</v>
      </c>
      <c r="D27" s="19">
        <v>15</v>
      </c>
      <c r="E27" s="19">
        <v>5</v>
      </c>
      <c r="F27" s="19">
        <v>4</v>
      </c>
    </row>
    <row r="28" spans="2:12" ht="13.8" thickBot="1" x14ac:dyDescent="0.3">
      <c r="B28" s="5"/>
      <c r="C28" s="20" t="s">
        <v>5</v>
      </c>
      <c r="D28" s="20">
        <v>0</v>
      </c>
      <c r="E28" s="20">
        <v>0</v>
      </c>
      <c r="F28" s="20">
        <v>0</v>
      </c>
      <c r="L28" s="60">
        <v>147372.31469999999</v>
      </c>
    </row>
    <row r="29" spans="2:12" ht="13.8" thickBot="1" x14ac:dyDescent="0.3">
      <c r="B29" s="5"/>
      <c r="C29" s="20" t="s">
        <v>6</v>
      </c>
      <c r="D29" s="19">
        <f>MAX(0,3*(D26-1))</f>
        <v>42</v>
      </c>
      <c r="E29" s="19">
        <f t="shared" ref="E29:F29" si="1">MAX(0,3*(E26-1))</f>
        <v>12</v>
      </c>
      <c r="F29" s="19">
        <f t="shared" si="1"/>
        <v>9</v>
      </c>
      <c r="L29" s="61">
        <v>43454.8053</v>
      </c>
    </row>
    <row r="30" spans="2:12" ht="13.8" thickBot="1" x14ac:dyDescent="0.3">
      <c r="B30" s="5"/>
      <c r="C30" s="20" t="s">
        <v>7</v>
      </c>
      <c r="D30" s="20">
        <v>0</v>
      </c>
      <c r="E30" s="20">
        <v>0</v>
      </c>
      <c r="F30" s="20">
        <v>0</v>
      </c>
      <c r="L30" s="62">
        <v>81153.7641</v>
      </c>
    </row>
    <row r="31" spans="2:12" ht="13.8" thickBot="1" x14ac:dyDescent="0.3">
      <c r="B31" s="5"/>
      <c r="C31" s="20" t="s">
        <v>8</v>
      </c>
      <c r="D31" s="19">
        <f>MAX(0,3*(D27-1))</f>
        <v>42</v>
      </c>
      <c r="E31" s="19">
        <f t="shared" ref="E31:F31" si="2">MAX(0,3*(E27-1))</f>
        <v>12</v>
      </c>
      <c r="F31" s="19">
        <f t="shared" si="2"/>
        <v>9</v>
      </c>
      <c r="L31" s="60">
        <v>19269.788850000001</v>
      </c>
    </row>
    <row r="32" spans="2:12" ht="13.8" thickBot="1" x14ac:dyDescent="0.3">
      <c r="B32" s="5"/>
      <c r="C32" s="20" t="s">
        <v>9</v>
      </c>
      <c r="D32" s="20">
        <v>0</v>
      </c>
      <c r="E32" s="20">
        <v>0</v>
      </c>
      <c r="F32" s="20">
        <v>0</v>
      </c>
      <c r="L32" s="61">
        <v>54133.911299999992</v>
      </c>
    </row>
    <row r="33" spans="2:16" s="5" customFormat="1" ht="13.8" thickBot="1" x14ac:dyDescent="0.3">
      <c r="C33" s="59" t="s">
        <v>196</v>
      </c>
      <c r="D33" s="60">
        <v>147372.31469999999</v>
      </c>
      <c r="E33" s="61">
        <v>43454.8053</v>
      </c>
      <c r="F33" s="62">
        <v>81153.7641</v>
      </c>
      <c r="G33" s="17"/>
      <c r="H33" s="17"/>
      <c r="I33" s="17"/>
      <c r="J33" s="17"/>
      <c r="K33" s="17"/>
      <c r="L33" s="62">
        <v>16057.508549999999</v>
      </c>
      <c r="M33" s="17"/>
      <c r="P33" s="17"/>
    </row>
    <row r="34" spans="2:16" ht="13.8" thickBot="1" x14ac:dyDescent="0.3">
      <c r="B34" s="5"/>
      <c r="L34" s="60">
        <v>31856.698650000002</v>
      </c>
    </row>
    <row r="35" spans="2:16" ht="13.8" thickBot="1" x14ac:dyDescent="0.3">
      <c r="B35" s="5"/>
      <c r="C35" s="17" t="s">
        <v>88</v>
      </c>
      <c r="L35" s="61">
        <v>33939.002549999997</v>
      </c>
    </row>
    <row r="36" spans="2:16" ht="13.8" thickBot="1" x14ac:dyDescent="0.3">
      <c r="B36" s="5"/>
      <c r="C36" s="8" t="s">
        <v>86</v>
      </c>
      <c r="D36" s="24">
        <f>AVERAGE(D33:F33)</f>
        <v>90660.294700000013</v>
      </c>
      <c r="L36" s="62">
        <v>96493.407749999984</v>
      </c>
    </row>
    <row r="37" spans="2:16" ht="13.8" thickBot="1" x14ac:dyDescent="0.3">
      <c r="L37" s="86">
        <v>37015.798349999997</v>
      </c>
    </row>
    <row r="38" spans="2:16" ht="13.8" thickBot="1" x14ac:dyDescent="0.3">
      <c r="B38" s="5" t="s">
        <v>87</v>
      </c>
      <c r="L38" s="87">
        <v>87044.098799999978</v>
      </c>
    </row>
    <row r="39" spans="2:16" ht="13.8" thickBot="1" x14ac:dyDescent="0.3">
      <c r="C39" s="17" t="s">
        <v>39</v>
      </c>
      <c r="L39" s="88">
        <v>168516.32220000002</v>
      </c>
    </row>
    <row r="40" spans="2:16" x14ac:dyDescent="0.25">
      <c r="C40" s="36" t="s">
        <v>2</v>
      </c>
      <c r="D40" s="36">
        <v>1</v>
      </c>
      <c r="E40" s="36">
        <v>2</v>
      </c>
      <c r="F40" s="36">
        <v>3</v>
      </c>
      <c r="I40" s="23">
        <f>AVERAGE(D36,D53,D70,D87)</f>
        <v>68025.618424999993</v>
      </c>
    </row>
    <row r="41" spans="2:16" x14ac:dyDescent="0.25">
      <c r="C41" s="10" t="s">
        <v>85</v>
      </c>
      <c r="D41" s="21">
        <f>D42*SUM(D43:D44)</f>
        <v>20</v>
      </c>
      <c r="E41" s="21">
        <f t="shared" ref="E41" si="3">E42*SUM(E43:E44)</f>
        <v>60</v>
      </c>
      <c r="F41" s="21">
        <f t="shared" ref="F41" si="4">F42*SUM(F43:F44)</f>
        <v>16</v>
      </c>
    </row>
    <row r="42" spans="2:16" x14ac:dyDescent="0.25">
      <c r="C42" s="20" t="s">
        <v>0</v>
      </c>
      <c r="D42" s="19">
        <v>2</v>
      </c>
      <c r="E42" s="19">
        <v>3</v>
      </c>
      <c r="F42" s="19">
        <v>2</v>
      </c>
    </row>
    <row r="43" spans="2:16" x14ac:dyDescent="0.25">
      <c r="C43" s="20" t="s">
        <v>3</v>
      </c>
      <c r="D43" s="19">
        <v>5</v>
      </c>
      <c r="E43" s="19">
        <v>10</v>
      </c>
      <c r="F43" s="19">
        <v>4</v>
      </c>
    </row>
    <row r="44" spans="2:16" x14ac:dyDescent="0.25">
      <c r="C44" s="20" t="s">
        <v>4</v>
      </c>
      <c r="D44" s="19">
        <v>5</v>
      </c>
      <c r="E44" s="19">
        <v>10</v>
      </c>
      <c r="F44" s="19">
        <v>4</v>
      </c>
    </row>
    <row r="45" spans="2:16" x14ac:dyDescent="0.25">
      <c r="C45" s="20" t="s">
        <v>5</v>
      </c>
      <c r="D45" s="20">
        <v>0</v>
      </c>
      <c r="E45" s="20">
        <v>0</v>
      </c>
      <c r="F45" s="20">
        <v>0</v>
      </c>
    </row>
    <row r="46" spans="2:16" x14ac:dyDescent="0.25">
      <c r="C46" s="20" t="s">
        <v>6</v>
      </c>
      <c r="D46" s="19">
        <f>MAX(0,3*(D43-1))</f>
        <v>12</v>
      </c>
      <c r="E46" s="19">
        <f t="shared" ref="E46:F46" si="5">MAX(0,3*(E43-1))</f>
        <v>27</v>
      </c>
      <c r="F46" s="19">
        <f t="shared" si="5"/>
        <v>9</v>
      </c>
    </row>
    <row r="47" spans="2:16" x14ac:dyDescent="0.25">
      <c r="C47" s="20" t="s">
        <v>7</v>
      </c>
      <c r="D47" s="20">
        <v>0</v>
      </c>
      <c r="E47" s="20">
        <v>0</v>
      </c>
      <c r="F47" s="20">
        <v>0</v>
      </c>
    </row>
    <row r="48" spans="2:16" x14ac:dyDescent="0.25">
      <c r="C48" s="20" t="s">
        <v>8</v>
      </c>
      <c r="D48" s="19">
        <f>MAX(0,3*(D44-1))</f>
        <v>12</v>
      </c>
      <c r="E48" s="19">
        <f t="shared" ref="E48:F48" si="6">MAX(0,3*(E44-1))</f>
        <v>27</v>
      </c>
      <c r="F48" s="19">
        <f t="shared" si="6"/>
        <v>9</v>
      </c>
    </row>
    <row r="49" spans="2:6" ht="13.8" thickBot="1" x14ac:dyDescent="0.3">
      <c r="C49" s="20" t="s">
        <v>9</v>
      </c>
      <c r="D49" s="20">
        <v>0</v>
      </c>
      <c r="E49" s="20">
        <v>0</v>
      </c>
      <c r="F49" s="20">
        <v>0</v>
      </c>
    </row>
    <row r="50" spans="2:6" ht="13.8" thickBot="1" x14ac:dyDescent="0.3">
      <c r="C50" s="59" t="s">
        <v>196</v>
      </c>
      <c r="D50" s="60">
        <v>19269.788850000001</v>
      </c>
      <c r="E50" s="61">
        <v>54133.911299999992</v>
      </c>
      <c r="F50" s="62">
        <v>16057.508549999999</v>
      </c>
    </row>
    <row r="52" spans="2:6" x14ac:dyDescent="0.25">
      <c r="C52" s="17" t="s">
        <v>89</v>
      </c>
    </row>
    <row r="53" spans="2:6" x14ac:dyDescent="0.25">
      <c r="C53" s="8" t="s">
        <v>86</v>
      </c>
      <c r="D53" s="24">
        <f>AVERAGE(D50:F50)</f>
        <v>29820.402899999997</v>
      </c>
    </row>
    <row r="55" spans="2:6" x14ac:dyDescent="0.25">
      <c r="B55" s="5" t="s">
        <v>91</v>
      </c>
    </row>
    <row r="56" spans="2:6" x14ac:dyDescent="0.25">
      <c r="C56" s="17" t="s">
        <v>47</v>
      </c>
    </row>
    <row r="57" spans="2:6" x14ac:dyDescent="0.25">
      <c r="C57" s="36" t="s">
        <v>2</v>
      </c>
      <c r="D57" s="36">
        <v>1</v>
      </c>
      <c r="E57" s="36">
        <v>2</v>
      </c>
      <c r="F57" s="36">
        <v>3</v>
      </c>
    </row>
    <row r="58" spans="2:6" x14ac:dyDescent="0.25">
      <c r="C58" s="10" t="s">
        <v>85</v>
      </c>
      <c r="D58" s="21">
        <f>D59*SUM(D60:D61)</f>
        <v>32</v>
      </c>
      <c r="E58" s="21">
        <f t="shared" ref="E58" si="7">E59*SUM(E60:E61)</f>
        <v>36</v>
      </c>
      <c r="F58" s="21">
        <f t="shared" ref="F58" si="8">F59*SUM(F60:F61)</f>
        <v>100</v>
      </c>
    </row>
    <row r="59" spans="2:6" x14ac:dyDescent="0.25">
      <c r="C59" s="20" t="s">
        <v>0</v>
      </c>
      <c r="D59" s="19">
        <v>2</v>
      </c>
      <c r="E59" s="19">
        <v>3</v>
      </c>
      <c r="F59" s="19">
        <v>10</v>
      </c>
    </row>
    <row r="60" spans="2:6" x14ac:dyDescent="0.25">
      <c r="C60" s="20" t="s">
        <v>3</v>
      </c>
      <c r="D60" s="19">
        <v>8</v>
      </c>
      <c r="E60" s="19">
        <v>6</v>
      </c>
      <c r="F60" s="19">
        <v>5</v>
      </c>
    </row>
    <row r="61" spans="2:6" x14ac:dyDescent="0.25">
      <c r="C61" s="20" t="s">
        <v>4</v>
      </c>
      <c r="D61" s="19">
        <v>8</v>
      </c>
      <c r="E61" s="19">
        <v>6</v>
      </c>
      <c r="F61" s="19">
        <v>5</v>
      </c>
    </row>
    <row r="62" spans="2:6" x14ac:dyDescent="0.25">
      <c r="C62" s="20" t="s">
        <v>5</v>
      </c>
      <c r="D62" s="20">
        <v>0</v>
      </c>
      <c r="E62" s="20">
        <v>0</v>
      </c>
      <c r="F62" s="20">
        <v>0</v>
      </c>
    </row>
    <row r="63" spans="2:6" x14ac:dyDescent="0.25">
      <c r="C63" s="20" t="s">
        <v>6</v>
      </c>
      <c r="D63" s="19">
        <f t="shared" ref="D63" si="9">MAX(0,4*(D60-1))</f>
        <v>28</v>
      </c>
      <c r="E63" s="19">
        <f>MAX(0,4*(E60-1))</f>
        <v>20</v>
      </c>
      <c r="F63" s="19">
        <f t="shared" ref="F63" si="10">MAX(0,4*(F60-1))</f>
        <v>16</v>
      </c>
    </row>
    <row r="64" spans="2:6" x14ac:dyDescent="0.25">
      <c r="C64" s="20" t="s">
        <v>7</v>
      </c>
      <c r="D64" s="20">
        <v>0</v>
      </c>
      <c r="E64" s="20">
        <v>0</v>
      </c>
      <c r="F64" s="20">
        <v>0</v>
      </c>
    </row>
    <row r="65" spans="2:6" x14ac:dyDescent="0.25">
      <c r="C65" s="20" t="s">
        <v>8</v>
      </c>
      <c r="D65" s="19">
        <f t="shared" ref="D65" si="11">MAX(0,4*(D61-1))</f>
        <v>28</v>
      </c>
      <c r="E65" s="19">
        <f>MAX(0,4*(E61-1))</f>
        <v>20</v>
      </c>
      <c r="F65" s="19">
        <f t="shared" ref="F65" si="12">MAX(0,4*(F61-1))</f>
        <v>16</v>
      </c>
    </row>
    <row r="66" spans="2:6" ht="13.8" thickBot="1" x14ac:dyDescent="0.3">
      <c r="C66" s="20" t="s">
        <v>9</v>
      </c>
      <c r="D66" s="20">
        <v>0</v>
      </c>
      <c r="E66" s="20">
        <v>0</v>
      </c>
      <c r="F66" s="20">
        <v>0</v>
      </c>
    </row>
    <row r="67" spans="2:6" ht="13.8" thickBot="1" x14ac:dyDescent="0.3">
      <c r="C67" s="59" t="s">
        <v>196</v>
      </c>
      <c r="D67" s="60">
        <v>31856.698650000002</v>
      </c>
      <c r="E67" s="61">
        <v>33939.002549999997</v>
      </c>
      <c r="F67" s="62">
        <v>96493.407749999984</v>
      </c>
    </row>
    <row r="69" spans="2:6" x14ac:dyDescent="0.25">
      <c r="C69" s="17" t="s">
        <v>90</v>
      </c>
    </row>
    <row r="70" spans="2:6" x14ac:dyDescent="0.25">
      <c r="C70" s="8" t="s">
        <v>86</v>
      </c>
      <c r="D70" s="24">
        <f>AVERAGE(D67:F67)</f>
        <v>54096.369649999986</v>
      </c>
    </row>
    <row r="72" spans="2:6" x14ac:dyDescent="0.25">
      <c r="B72" s="5" t="s">
        <v>92</v>
      </c>
    </row>
    <row r="73" spans="2:6" x14ac:dyDescent="0.25">
      <c r="C73" s="17" t="s">
        <v>46</v>
      </c>
    </row>
    <row r="74" spans="2:6" x14ac:dyDescent="0.25">
      <c r="C74" s="36" t="s">
        <v>2</v>
      </c>
      <c r="D74" s="36">
        <v>1</v>
      </c>
      <c r="E74" s="36">
        <v>2</v>
      </c>
      <c r="F74" s="36">
        <v>3</v>
      </c>
    </row>
    <row r="75" spans="2:6" x14ac:dyDescent="0.25">
      <c r="C75" s="10" t="s">
        <v>85</v>
      </c>
      <c r="D75" s="21">
        <f>D76*SUM(D77:D78)</f>
        <v>40</v>
      </c>
      <c r="E75" s="21">
        <f t="shared" ref="E75" si="13">E76*SUM(E77:E78)</f>
        <v>90</v>
      </c>
      <c r="F75" s="21">
        <f t="shared" ref="F75" si="14">F76*SUM(F77:F78)</f>
        <v>160</v>
      </c>
    </row>
    <row r="76" spans="2:6" x14ac:dyDescent="0.25">
      <c r="C76" s="20" t="s">
        <v>0</v>
      </c>
      <c r="D76" s="19">
        <v>2</v>
      </c>
      <c r="E76" s="19">
        <v>3</v>
      </c>
      <c r="F76" s="19">
        <v>4</v>
      </c>
    </row>
    <row r="77" spans="2:6" x14ac:dyDescent="0.25">
      <c r="C77" s="20" t="s">
        <v>3</v>
      </c>
      <c r="D77" s="19">
        <v>10</v>
      </c>
      <c r="E77" s="19">
        <v>15</v>
      </c>
      <c r="F77" s="19">
        <v>20</v>
      </c>
    </row>
    <row r="78" spans="2:6" x14ac:dyDescent="0.25">
      <c r="C78" s="20" t="s">
        <v>4</v>
      </c>
      <c r="D78" s="19">
        <v>10</v>
      </c>
      <c r="E78" s="19">
        <v>15</v>
      </c>
      <c r="F78" s="19">
        <v>20</v>
      </c>
    </row>
    <row r="79" spans="2:6" x14ac:dyDescent="0.25">
      <c r="C79" s="20" t="s">
        <v>5</v>
      </c>
      <c r="D79" s="20">
        <v>0</v>
      </c>
      <c r="E79" s="20">
        <v>0</v>
      </c>
      <c r="F79" s="20">
        <v>0</v>
      </c>
    </row>
    <row r="80" spans="2:6" x14ac:dyDescent="0.25">
      <c r="C80" s="20" t="s">
        <v>6</v>
      </c>
      <c r="D80" s="19">
        <f>MAX(0,3*(D77-1))</f>
        <v>27</v>
      </c>
      <c r="E80" s="19">
        <f t="shared" ref="E80:F80" si="15">MAX(0,3*(E77-1))</f>
        <v>42</v>
      </c>
      <c r="F80" s="19">
        <f t="shared" si="15"/>
        <v>57</v>
      </c>
    </row>
    <row r="81" spans="3:6" x14ac:dyDescent="0.25">
      <c r="C81" s="20" t="s">
        <v>7</v>
      </c>
      <c r="D81" s="20">
        <v>0</v>
      </c>
      <c r="E81" s="20">
        <v>0</v>
      </c>
      <c r="F81" s="20">
        <v>0</v>
      </c>
    </row>
    <row r="82" spans="3:6" x14ac:dyDescent="0.25">
      <c r="C82" s="20" t="s">
        <v>8</v>
      </c>
      <c r="D82" s="19">
        <f>MAX(0,3*(D78-1))</f>
        <v>27</v>
      </c>
      <c r="E82" s="19">
        <f t="shared" ref="E82:F82" si="16">MAX(0,3*(E78-1))</f>
        <v>42</v>
      </c>
      <c r="F82" s="19">
        <f t="shared" si="16"/>
        <v>57</v>
      </c>
    </row>
    <row r="83" spans="3:6" ht="13.8" thickBot="1" x14ac:dyDescent="0.3">
      <c r="C83" s="20" t="s">
        <v>9</v>
      </c>
      <c r="D83" s="20">
        <v>0</v>
      </c>
      <c r="E83" s="20">
        <v>0</v>
      </c>
      <c r="F83" s="20">
        <v>0</v>
      </c>
    </row>
    <row r="84" spans="3:6" ht="13.8" thickBot="1" x14ac:dyDescent="0.3">
      <c r="C84" s="59" t="s">
        <v>196</v>
      </c>
      <c r="D84" s="86">
        <v>37015.798349999997</v>
      </c>
      <c r="E84" s="87">
        <v>87044.098799999978</v>
      </c>
      <c r="F84" s="88">
        <v>168516.32220000002</v>
      </c>
    </row>
    <row r="86" spans="3:6" x14ac:dyDescent="0.25">
      <c r="C86" s="17" t="s">
        <v>93</v>
      </c>
    </row>
    <row r="87" spans="3:6" x14ac:dyDescent="0.25">
      <c r="C87" s="8" t="s">
        <v>86</v>
      </c>
      <c r="D87" s="24">
        <f>AVERAGE(D84:F84)</f>
        <v>97525.406450000009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287"/>
  <sheetViews>
    <sheetView topLeftCell="A256" zoomScale="85" zoomScaleNormal="85" workbookViewId="0">
      <pane xSplit="3" topLeftCell="D1" activePane="topRight" state="frozen"/>
      <selection pane="topRight" activeCell="C276" sqref="C276:F285"/>
    </sheetView>
  </sheetViews>
  <sheetFormatPr defaultColWidth="9.109375" defaultRowHeight="13.2" x14ac:dyDescent="0.25"/>
  <cols>
    <col min="1" max="1" width="9.109375" style="17" customWidth="1"/>
    <col min="2" max="2" width="3" style="17" customWidth="1"/>
    <col min="3" max="3" width="60.88671875" style="17" bestFit="1" customWidth="1"/>
    <col min="4" max="6" width="14.109375" style="17" customWidth="1"/>
    <col min="7" max="11" width="9.109375" style="17"/>
    <col min="12" max="12" width="13.5546875" style="17" bestFit="1" customWidth="1"/>
    <col min="13" max="16384" width="9.109375" style="17"/>
  </cols>
  <sheetData>
    <row r="3" spans="2:4" x14ac:dyDescent="0.25">
      <c r="B3" s="5" t="s">
        <v>1</v>
      </c>
    </row>
    <row r="4" spans="2:4" x14ac:dyDescent="0.25">
      <c r="B4" s="5"/>
    </row>
    <row r="5" spans="2:4" x14ac:dyDescent="0.25">
      <c r="B5" s="5"/>
      <c r="C5" s="42" t="s">
        <v>27</v>
      </c>
      <c r="D5" s="43">
        <v>3</v>
      </c>
    </row>
    <row r="6" spans="2:4" x14ac:dyDescent="0.25">
      <c r="B6" s="5"/>
      <c r="C6" s="44" t="s">
        <v>15</v>
      </c>
      <c r="D6" s="45">
        <v>1</v>
      </c>
    </row>
    <row r="7" spans="2:4" x14ac:dyDescent="0.25">
      <c r="B7" s="5"/>
      <c r="C7" s="44" t="s">
        <v>16</v>
      </c>
      <c r="D7" s="45">
        <v>0</v>
      </c>
    </row>
    <row r="8" spans="2:4" x14ac:dyDescent="0.25">
      <c r="B8" s="5"/>
      <c r="C8" s="44" t="s">
        <v>17</v>
      </c>
      <c r="D8" s="45">
        <v>1</v>
      </c>
    </row>
    <row r="9" spans="2:4" x14ac:dyDescent="0.25">
      <c r="B9" s="5"/>
      <c r="C9" s="46" t="s">
        <v>18</v>
      </c>
      <c r="D9" s="47">
        <v>1</v>
      </c>
    </row>
    <row r="10" spans="2:4" x14ac:dyDescent="0.25">
      <c r="B10" s="5"/>
      <c r="C10" s="18"/>
      <c r="D10" s="35"/>
    </row>
    <row r="11" spans="2:4" x14ac:dyDescent="0.25">
      <c r="B11" s="5"/>
      <c r="C11" s="48" t="s">
        <v>19</v>
      </c>
      <c r="D11" s="49">
        <v>0</v>
      </c>
    </row>
    <row r="12" spans="2:4" x14ac:dyDescent="0.25">
      <c r="B12" s="5"/>
      <c r="C12" s="18"/>
      <c r="D12" s="35"/>
    </row>
    <row r="13" spans="2:4" x14ac:dyDescent="0.25">
      <c r="B13" s="5"/>
      <c r="C13" s="42" t="s">
        <v>20</v>
      </c>
      <c r="D13" s="43">
        <v>5</v>
      </c>
    </row>
    <row r="14" spans="2:4" x14ac:dyDescent="0.25">
      <c r="B14" s="5"/>
      <c r="C14" s="44" t="s">
        <v>21</v>
      </c>
      <c r="D14" s="45">
        <v>5</v>
      </c>
    </row>
    <row r="15" spans="2:4" x14ac:dyDescent="0.25">
      <c r="B15" s="5"/>
      <c r="C15" s="46" t="s">
        <v>22</v>
      </c>
      <c r="D15" s="47">
        <v>0</v>
      </c>
    </row>
    <row r="16" spans="2:4" x14ac:dyDescent="0.25">
      <c r="B16" s="5"/>
      <c r="C16" s="18"/>
      <c r="D16" s="35"/>
    </row>
    <row r="17" spans="2:6" x14ac:dyDescent="0.25">
      <c r="B17" s="5"/>
      <c r="C17" s="42" t="s">
        <v>23</v>
      </c>
      <c r="D17" s="43">
        <v>0</v>
      </c>
    </row>
    <row r="18" spans="2:6" x14ac:dyDescent="0.25">
      <c r="B18" s="5"/>
      <c r="C18" s="44" t="s">
        <v>24</v>
      </c>
      <c r="D18" s="45">
        <v>0</v>
      </c>
    </row>
    <row r="19" spans="2:6" x14ac:dyDescent="0.25">
      <c r="B19" s="5"/>
      <c r="C19" s="44" t="s">
        <v>25</v>
      </c>
      <c r="D19" s="45">
        <v>1</v>
      </c>
    </row>
    <row r="20" spans="2:6" x14ac:dyDescent="0.25">
      <c r="B20" s="5"/>
      <c r="C20" s="46" t="s">
        <v>26</v>
      </c>
      <c r="D20" s="47">
        <v>1</v>
      </c>
    </row>
    <row r="21" spans="2:6" x14ac:dyDescent="0.25">
      <c r="B21" s="5"/>
    </row>
    <row r="22" spans="2:6" x14ac:dyDescent="0.25">
      <c r="B22" s="5" t="s">
        <v>94</v>
      </c>
    </row>
    <row r="23" spans="2:6" x14ac:dyDescent="0.25">
      <c r="B23" s="5"/>
      <c r="C23" s="48" t="s">
        <v>30</v>
      </c>
      <c r="D23" s="49"/>
    </row>
    <row r="24" spans="2:6" ht="16.2" x14ac:dyDescent="0.3">
      <c r="B24" s="5"/>
      <c r="C24" s="44" t="s">
        <v>95</v>
      </c>
      <c r="D24" s="45">
        <v>2495</v>
      </c>
    </row>
    <row r="25" spans="2:6" x14ac:dyDescent="0.25">
      <c r="B25" s="5"/>
      <c r="C25" s="44" t="s">
        <v>96</v>
      </c>
      <c r="D25" s="45">
        <v>3</v>
      </c>
    </row>
    <row r="26" spans="2:6" ht="16.2" x14ac:dyDescent="0.3">
      <c r="B26" s="5"/>
      <c r="C26" s="44" t="s">
        <v>97</v>
      </c>
      <c r="D26" s="45">
        <v>15</v>
      </c>
    </row>
    <row r="27" spans="2:6" x14ac:dyDescent="0.25">
      <c r="B27" s="5"/>
      <c r="C27" s="44" t="s">
        <v>98</v>
      </c>
      <c r="D27" s="92">
        <v>0.8</v>
      </c>
    </row>
    <row r="28" spans="2:6" x14ac:dyDescent="0.25">
      <c r="B28" s="5"/>
      <c r="C28" s="46" t="s">
        <v>99</v>
      </c>
      <c r="D28" s="47">
        <f>INT(((D24/D25)*D27)/D26)</f>
        <v>44</v>
      </c>
      <c r="F28" s="17">
        <f>AVERAGE(D32:F32)</f>
        <v>43.333333333333336</v>
      </c>
    </row>
    <row r="29" spans="2:6" x14ac:dyDescent="0.25">
      <c r="B29" s="5"/>
    </row>
    <row r="30" spans="2:6" x14ac:dyDescent="0.25">
      <c r="B30" s="5"/>
      <c r="C30" s="50" t="s">
        <v>2</v>
      </c>
      <c r="D30" s="50">
        <v>1</v>
      </c>
      <c r="E30" s="50">
        <v>2</v>
      </c>
      <c r="F30" s="50">
        <v>3</v>
      </c>
    </row>
    <row r="31" spans="2:6" ht="26.4" x14ac:dyDescent="0.25">
      <c r="B31" s="5"/>
      <c r="C31" s="25"/>
      <c r="D31" s="27" t="s">
        <v>185</v>
      </c>
      <c r="E31" s="28" t="s">
        <v>101</v>
      </c>
      <c r="F31" s="27" t="s">
        <v>100</v>
      </c>
    </row>
    <row r="32" spans="2:6" x14ac:dyDescent="0.25">
      <c r="B32" s="5"/>
      <c r="C32" s="25" t="s">
        <v>85</v>
      </c>
      <c r="D32" s="26">
        <f>D33*(D34+D35)</f>
        <v>100</v>
      </c>
      <c r="E32" s="26">
        <f t="shared" ref="E32:F32" si="0">E33*(E34+E35)</f>
        <v>18</v>
      </c>
      <c r="F32" s="26">
        <f t="shared" si="0"/>
        <v>12</v>
      </c>
    </row>
    <row r="33" spans="2:16" x14ac:dyDescent="0.25">
      <c r="B33" s="5"/>
      <c r="C33" s="19" t="s">
        <v>0</v>
      </c>
      <c r="D33" s="19">
        <v>10</v>
      </c>
      <c r="E33" s="19">
        <v>3</v>
      </c>
      <c r="F33" s="19">
        <v>2</v>
      </c>
    </row>
    <row r="34" spans="2:16" x14ac:dyDescent="0.25">
      <c r="B34" s="5"/>
      <c r="C34" s="19" t="s">
        <v>3</v>
      </c>
      <c r="D34" s="19">
        <v>5</v>
      </c>
      <c r="E34" s="19">
        <v>2</v>
      </c>
      <c r="F34" s="19">
        <v>3</v>
      </c>
    </row>
    <row r="35" spans="2:16" x14ac:dyDescent="0.25">
      <c r="B35" s="5"/>
      <c r="C35" s="19" t="s">
        <v>4</v>
      </c>
      <c r="D35" s="19">
        <v>5</v>
      </c>
      <c r="E35" s="19">
        <v>4</v>
      </c>
      <c r="F35" s="19">
        <v>3</v>
      </c>
    </row>
    <row r="36" spans="2:16" x14ac:dyDescent="0.25">
      <c r="B36" s="5"/>
      <c r="C36" s="19" t="s">
        <v>5</v>
      </c>
      <c r="D36" s="19">
        <v>0</v>
      </c>
      <c r="E36" s="19">
        <v>0</v>
      </c>
      <c r="F36" s="19">
        <v>0</v>
      </c>
    </row>
    <row r="37" spans="2:16" x14ac:dyDescent="0.25">
      <c r="B37" s="5"/>
      <c r="C37" s="19" t="s">
        <v>6</v>
      </c>
      <c r="D37" s="19">
        <v>15</v>
      </c>
      <c r="E37" s="19">
        <v>6</v>
      </c>
      <c r="F37" s="19">
        <v>9</v>
      </c>
    </row>
    <row r="38" spans="2:16" x14ac:dyDescent="0.25">
      <c r="B38" s="5"/>
      <c r="C38" s="19" t="s">
        <v>7</v>
      </c>
      <c r="D38" s="19">
        <v>0</v>
      </c>
      <c r="E38" s="19">
        <v>0</v>
      </c>
      <c r="F38" s="19">
        <v>0</v>
      </c>
    </row>
    <row r="39" spans="2:16" x14ac:dyDescent="0.25">
      <c r="B39" s="5"/>
      <c r="C39" s="19" t="s">
        <v>8</v>
      </c>
      <c r="D39" s="19">
        <v>15</v>
      </c>
      <c r="E39" s="19">
        <v>12</v>
      </c>
      <c r="F39" s="19">
        <v>9</v>
      </c>
    </row>
    <row r="40" spans="2:16" x14ac:dyDescent="0.25">
      <c r="B40" s="5"/>
      <c r="C40" s="19" t="s">
        <v>9</v>
      </c>
      <c r="D40" s="19">
        <v>0</v>
      </c>
      <c r="E40" s="19">
        <v>0</v>
      </c>
      <c r="F40" s="19">
        <v>0</v>
      </c>
      <c r="L40" s="31">
        <f t="array" ref="L40:L42">TRANSPOSE(D42:F42)</f>
        <v>104603</v>
      </c>
    </row>
    <row r="41" spans="2:16" s="5" customFormat="1" x14ac:dyDescent="0.25">
      <c r="C41" s="36" t="s">
        <v>11</v>
      </c>
      <c r="D41" s="37">
        <v>95093.667749999993</v>
      </c>
      <c r="E41" s="37">
        <v>18905.425950000001</v>
      </c>
      <c r="F41" s="37">
        <v>13082.381475</v>
      </c>
      <c r="G41" s="17"/>
      <c r="H41" s="17"/>
      <c r="I41" s="17"/>
      <c r="J41" s="17"/>
      <c r="K41" s="17"/>
      <c r="L41" s="31">
        <v>20795</v>
      </c>
      <c r="M41" s="17"/>
      <c r="P41" s="17"/>
    </row>
    <row r="42" spans="2:16" x14ac:dyDescent="0.25">
      <c r="B42" s="5"/>
      <c r="D42" s="31">
        <f>INT(1.1*D41)</f>
        <v>104603</v>
      </c>
      <c r="E42" s="31">
        <f t="shared" ref="E42:F42" si="1">INT(1.1*E41)</f>
        <v>20795</v>
      </c>
      <c r="F42" s="31">
        <f t="shared" si="1"/>
        <v>14390</v>
      </c>
      <c r="L42" s="31">
        <v>14390</v>
      </c>
    </row>
    <row r="43" spans="2:16" x14ac:dyDescent="0.25">
      <c r="B43" s="5"/>
      <c r="C43" s="17" t="s">
        <v>88</v>
      </c>
      <c r="L43" s="31">
        <f>D44</f>
        <v>46596</v>
      </c>
    </row>
    <row r="44" spans="2:16" x14ac:dyDescent="0.25">
      <c r="B44" s="5"/>
      <c r="C44" s="8" t="s">
        <v>86</v>
      </c>
      <c r="D44" s="29">
        <f>AVERAGE(D42:F42)</f>
        <v>46596</v>
      </c>
      <c r="L44" s="31">
        <f t="array" ref="L44:L46">TRANSPOSE(D66:F66)</f>
        <v>178462</v>
      </c>
    </row>
    <row r="45" spans="2:16" x14ac:dyDescent="0.25">
      <c r="L45" s="31">
        <v>62745</v>
      </c>
    </row>
    <row r="46" spans="2:16" x14ac:dyDescent="0.25">
      <c r="B46" s="5" t="s">
        <v>110</v>
      </c>
      <c r="L46" s="31">
        <v>15953</v>
      </c>
    </row>
    <row r="47" spans="2:16" x14ac:dyDescent="0.25">
      <c r="B47" s="5"/>
      <c r="C47" s="48" t="s">
        <v>39</v>
      </c>
      <c r="D47" s="49"/>
      <c r="L47" s="31">
        <f>D68</f>
        <v>85720</v>
      </c>
    </row>
    <row r="48" spans="2:16" ht="16.2" x14ac:dyDescent="0.3">
      <c r="B48" s="5"/>
      <c r="C48" s="42" t="s">
        <v>102</v>
      </c>
      <c r="D48" s="43">
        <v>7770</v>
      </c>
      <c r="L48" s="31">
        <f t="array" ref="L48:L50">TRANSPOSE(D90:F90)</f>
        <v>33482</v>
      </c>
    </row>
    <row r="49" spans="2:12" ht="14.4" x14ac:dyDescent="0.3">
      <c r="B49" s="5"/>
      <c r="C49" s="44" t="s">
        <v>103</v>
      </c>
      <c r="D49" s="45">
        <v>3.5</v>
      </c>
      <c r="L49" s="31">
        <v>10027</v>
      </c>
    </row>
    <row r="50" spans="2:12" ht="16.2" x14ac:dyDescent="0.3">
      <c r="B50" s="5"/>
      <c r="C50" s="44" t="s">
        <v>104</v>
      </c>
      <c r="D50" s="45">
        <v>30</v>
      </c>
      <c r="L50" s="31">
        <v>5761</v>
      </c>
    </row>
    <row r="51" spans="2:12" ht="14.4" x14ac:dyDescent="0.3">
      <c r="B51" s="5"/>
      <c r="C51" s="44" t="s">
        <v>105</v>
      </c>
      <c r="D51" s="92">
        <v>0.8</v>
      </c>
      <c r="L51" s="31">
        <f>D92</f>
        <v>16423.333333333332</v>
      </c>
    </row>
    <row r="52" spans="2:12" x14ac:dyDescent="0.25">
      <c r="B52" s="5"/>
      <c r="C52" s="46" t="s">
        <v>106</v>
      </c>
      <c r="D52" s="47">
        <f>INT(((D48/D49)*D51)/D50)</f>
        <v>59</v>
      </c>
      <c r="F52" s="17">
        <f>AVERAGE(D56:F56)</f>
        <v>60</v>
      </c>
      <c r="L52" s="31">
        <f t="array" ref="L52:L54">TRANSPOSE(D114:F114)</f>
        <v>52243</v>
      </c>
    </row>
    <row r="53" spans="2:12" x14ac:dyDescent="0.25">
      <c r="B53" s="5"/>
      <c r="L53" s="31">
        <v>9967</v>
      </c>
    </row>
    <row r="54" spans="2:12" x14ac:dyDescent="0.25">
      <c r="B54" s="5"/>
      <c r="C54" s="36" t="s">
        <v>2</v>
      </c>
      <c r="D54" s="36">
        <v>1</v>
      </c>
      <c r="E54" s="36">
        <v>2</v>
      </c>
      <c r="F54" s="36">
        <v>3</v>
      </c>
      <c r="L54" s="31">
        <v>6614</v>
      </c>
    </row>
    <row r="55" spans="2:12" ht="26.4" x14ac:dyDescent="0.25">
      <c r="B55" s="5"/>
      <c r="C55" s="25"/>
      <c r="D55" s="28" t="s">
        <v>107</v>
      </c>
      <c r="E55" s="28" t="s">
        <v>108</v>
      </c>
      <c r="F55" s="28" t="s">
        <v>109</v>
      </c>
      <c r="L55" s="31">
        <f>D116</f>
        <v>22941.333333333332</v>
      </c>
    </row>
    <row r="56" spans="2:12" x14ac:dyDescent="0.25">
      <c r="B56" s="5"/>
      <c r="C56" s="25" t="s">
        <v>85</v>
      </c>
      <c r="D56" s="26">
        <f>D57*(D58+D59)</f>
        <v>120</v>
      </c>
      <c r="E56" s="26">
        <f t="shared" ref="E56" si="2">E57*(E58+E59)</f>
        <v>48</v>
      </c>
      <c r="F56" s="26">
        <f t="shared" ref="F56" si="3">F57*(F58+F59)</f>
        <v>12</v>
      </c>
      <c r="L56" s="31">
        <f t="array" ref="L56:L58">TRANSPOSE(D140:F140)</f>
        <v>30389</v>
      </c>
    </row>
    <row r="57" spans="2:12" x14ac:dyDescent="0.25">
      <c r="B57" s="5"/>
      <c r="C57" s="19" t="s">
        <v>0</v>
      </c>
      <c r="D57" s="19">
        <v>10</v>
      </c>
      <c r="E57" s="19">
        <v>3</v>
      </c>
      <c r="F57" s="19">
        <v>2</v>
      </c>
      <c r="L57" s="31">
        <v>14960</v>
      </c>
    </row>
    <row r="58" spans="2:12" x14ac:dyDescent="0.25">
      <c r="B58" s="5"/>
      <c r="C58" s="19" t="s">
        <v>3</v>
      </c>
      <c r="D58" s="19">
        <v>6</v>
      </c>
      <c r="E58" s="19">
        <v>8</v>
      </c>
      <c r="F58" s="19">
        <v>3</v>
      </c>
      <c r="L58" s="31">
        <v>6777</v>
      </c>
    </row>
    <row r="59" spans="2:12" x14ac:dyDescent="0.25">
      <c r="B59" s="5"/>
      <c r="C59" s="19" t="s">
        <v>4</v>
      </c>
      <c r="D59" s="19">
        <v>6</v>
      </c>
      <c r="E59" s="19">
        <v>8</v>
      </c>
      <c r="F59" s="19">
        <v>3</v>
      </c>
      <c r="L59" s="31">
        <f>D142</f>
        <v>17375.333333333332</v>
      </c>
    </row>
    <row r="60" spans="2:12" x14ac:dyDescent="0.25">
      <c r="B60" s="5"/>
      <c r="C60" s="19" t="s">
        <v>5</v>
      </c>
      <c r="D60" s="19">
        <v>0</v>
      </c>
      <c r="E60" s="19">
        <v>0</v>
      </c>
      <c r="F60" s="19">
        <v>0</v>
      </c>
      <c r="L60" s="31">
        <f t="array" ref="L60:L62">TRANSPOSE(D164:F164)</f>
        <v>78706</v>
      </c>
    </row>
    <row r="61" spans="2:12" x14ac:dyDescent="0.25">
      <c r="B61" s="5"/>
      <c r="C61" s="19" t="s">
        <v>6</v>
      </c>
      <c r="D61" s="19">
        <v>50</v>
      </c>
      <c r="E61" s="19">
        <v>50</v>
      </c>
      <c r="F61" s="19">
        <v>15</v>
      </c>
      <c r="L61" s="31">
        <v>11509</v>
      </c>
    </row>
    <row r="62" spans="2:12" x14ac:dyDescent="0.25">
      <c r="B62" s="5"/>
      <c r="C62" s="19" t="s">
        <v>7</v>
      </c>
      <c r="D62" s="19">
        <v>0</v>
      </c>
      <c r="E62" s="19">
        <v>0</v>
      </c>
      <c r="F62" s="19">
        <v>0</v>
      </c>
      <c r="L62" s="31">
        <v>5761</v>
      </c>
    </row>
    <row r="63" spans="2:12" x14ac:dyDescent="0.25">
      <c r="B63" s="5"/>
      <c r="C63" s="19" t="s">
        <v>8</v>
      </c>
      <c r="D63" s="19">
        <v>50</v>
      </c>
      <c r="E63" s="19">
        <v>50</v>
      </c>
      <c r="F63" s="19">
        <v>15</v>
      </c>
      <c r="L63" s="31">
        <f>D166</f>
        <v>31992</v>
      </c>
    </row>
    <row r="64" spans="2:12" x14ac:dyDescent="0.25">
      <c r="B64" s="5"/>
      <c r="C64" s="19" t="s">
        <v>9</v>
      </c>
      <c r="D64" s="19">
        <v>0</v>
      </c>
      <c r="E64" s="19">
        <v>0</v>
      </c>
      <c r="F64" s="19">
        <v>0</v>
      </c>
      <c r="L64" s="31">
        <f t="array" ref="L64:L66">TRANSPOSE(D188:F188)</f>
        <v>99948</v>
      </c>
    </row>
    <row r="65" spans="2:16" s="5" customFormat="1" x14ac:dyDescent="0.25">
      <c r="C65" s="36" t="s">
        <v>11</v>
      </c>
      <c r="D65" s="37">
        <v>162238.32225</v>
      </c>
      <c r="E65" s="37">
        <v>57041.748149999999</v>
      </c>
      <c r="F65" s="37">
        <v>14503.523475000002</v>
      </c>
      <c r="G65" s="17"/>
      <c r="H65" s="17"/>
      <c r="I65" s="17"/>
      <c r="J65" s="17"/>
      <c r="K65" s="17"/>
      <c r="L65" s="31">
        <v>39583</v>
      </c>
      <c r="M65" s="17"/>
      <c r="P65" s="17"/>
    </row>
    <row r="66" spans="2:16" x14ac:dyDescent="0.25">
      <c r="B66" s="5"/>
      <c r="D66" s="31">
        <f>INT(1.1*D65)</f>
        <v>178462</v>
      </c>
      <c r="E66" s="31">
        <f t="shared" ref="E66" si="4">INT(1.1*E65)</f>
        <v>62745</v>
      </c>
      <c r="F66" s="31">
        <f t="shared" ref="F66" si="5">INT(1.1*F65)</f>
        <v>15953</v>
      </c>
      <c r="L66" s="31">
        <v>20602</v>
      </c>
    </row>
    <row r="67" spans="2:16" x14ac:dyDescent="0.25">
      <c r="B67" s="5"/>
      <c r="C67" s="17" t="s">
        <v>89</v>
      </c>
      <c r="L67" s="31">
        <f>D190</f>
        <v>53377.666666666664</v>
      </c>
    </row>
    <row r="68" spans="2:16" x14ac:dyDescent="0.25">
      <c r="B68" s="5"/>
      <c r="C68" s="8" t="s">
        <v>86</v>
      </c>
      <c r="D68" s="29">
        <f>AVERAGE(D66:F66)</f>
        <v>85720</v>
      </c>
      <c r="L68" s="31">
        <f t="array" ref="L68:L70">TRANSPOSE(D214:F214)</f>
        <v>268413</v>
      </c>
    </row>
    <row r="69" spans="2:16" x14ac:dyDescent="0.25">
      <c r="L69" s="31">
        <v>35415</v>
      </c>
    </row>
    <row r="70" spans="2:16" x14ac:dyDescent="0.25">
      <c r="B70" s="5" t="s">
        <v>111</v>
      </c>
      <c r="L70" s="31">
        <v>8286</v>
      </c>
    </row>
    <row r="71" spans="2:16" x14ac:dyDescent="0.25">
      <c r="B71" s="5"/>
      <c r="C71" s="48" t="s">
        <v>47</v>
      </c>
      <c r="D71" s="49"/>
      <c r="L71" s="31">
        <f>D216</f>
        <v>104038</v>
      </c>
    </row>
    <row r="72" spans="2:16" ht="16.2" x14ac:dyDescent="0.3">
      <c r="B72" s="5"/>
      <c r="C72" s="90" t="s">
        <v>112</v>
      </c>
      <c r="D72" s="45">
        <v>4573</v>
      </c>
      <c r="L72" s="31">
        <f t="array" ref="L72:L74">TRANSPOSE(D240:F240)</f>
        <v>46943</v>
      </c>
    </row>
    <row r="73" spans="2:16" ht="14.4" x14ac:dyDescent="0.3">
      <c r="B73" s="5"/>
      <c r="C73" s="90" t="s">
        <v>113</v>
      </c>
      <c r="D73" s="45">
        <v>4</v>
      </c>
      <c r="L73" s="31">
        <v>11297</v>
      </c>
    </row>
    <row r="74" spans="2:16" ht="16.2" x14ac:dyDescent="0.3">
      <c r="B74" s="5"/>
      <c r="C74" s="90" t="s">
        <v>114</v>
      </c>
      <c r="D74" s="45">
        <v>80</v>
      </c>
      <c r="L74" s="31">
        <v>6524</v>
      </c>
    </row>
    <row r="75" spans="2:16" ht="14.4" x14ac:dyDescent="0.3">
      <c r="B75" s="5"/>
      <c r="C75" s="90" t="s">
        <v>115</v>
      </c>
      <c r="D75" s="92">
        <v>0.8</v>
      </c>
      <c r="L75" s="31">
        <f>D242</f>
        <v>21588</v>
      </c>
    </row>
    <row r="76" spans="2:16" ht="14.4" x14ac:dyDescent="0.3">
      <c r="B76" s="5"/>
      <c r="C76" s="91" t="s">
        <v>106</v>
      </c>
      <c r="D76" s="47">
        <f>INT(((D72/D73)*D75)/D74)</f>
        <v>11</v>
      </c>
      <c r="F76" s="17">
        <f>AVERAGE(D80:F80)</f>
        <v>12.333333333333334</v>
      </c>
      <c r="L76" s="31">
        <f>D266</f>
        <v>11344</v>
      </c>
    </row>
    <row r="77" spans="2:16" x14ac:dyDescent="0.25">
      <c r="B77" s="5"/>
      <c r="L77" s="31">
        <f>E266</f>
        <v>10027</v>
      </c>
    </row>
    <row r="78" spans="2:16" x14ac:dyDescent="0.25">
      <c r="B78" s="5"/>
      <c r="C78" s="36" t="s">
        <v>2</v>
      </c>
      <c r="D78" s="36">
        <v>1</v>
      </c>
      <c r="E78" s="36">
        <v>2</v>
      </c>
      <c r="F78" s="36">
        <v>3</v>
      </c>
      <c r="L78" s="31">
        <f>D268</f>
        <v>10685.5</v>
      </c>
    </row>
    <row r="79" spans="2:16" ht="52.8" x14ac:dyDescent="0.25">
      <c r="B79" s="5"/>
      <c r="C79" s="25"/>
      <c r="D79" s="28" t="s">
        <v>116</v>
      </c>
      <c r="E79" s="28" t="s">
        <v>118</v>
      </c>
      <c r="F79" s="28" t="s">
        <v>117</v>
      </c>
    </row>
    <row r="80" spans="2:16" x14ac:dyDescent="0.25">
      <c r="B80" s="5"/>
      <c r="C80" s="25" t="s">
        <v>85</v>
      </c>
      <c r="D80" s="26">
        <f>D81*(D82+D83)</f>
        <v>30</v>
      </c>
      <c r="E80" s="26">
        <f t="shared" ref="E80" si="6">E81*(E82+E83)</f>
        <v>6</v>
      </c>
      <c r="F80" s="26">
        <f t="shared" ref="F80" si="7">F81*(F82+F83)</f>
        <v>1</v>
      </c>
    </row>
    <row r="81" spans="2:6" x14ac:dyDescent="0.25">
      <c r="B81" s="5"/>
      <c r="C81" s="19" t="s">
        <v>0</v>
      </c>
      <c r="D81" s="19">
        <v>3</v>
      </c>
      <c r="E81" s="19">
        <v>1</v>
      </c>
      <c r="F81" s="19">
        <v>1</v>
      </c>
    </row>
    <row r="82" spans="2:6" x14ac:dyDescent="0.25">
      <c r="B82" s="5"/>
      <c r="C82" s="19" t="s">
        <v>3</v>
      </c>
      <c r="D82" s="19">
        <v>5</v>
      </c>
      <c r="E82" s="19">
        <v>3</v>
      </c>
      <c r="F82" s="19">
        <v>1</v>
      </c>
    </row>
    <row r="83" spans="2:6" x14ac:dyDescent="0.25">
      <c r="B83" s="5"/>
      <c r="C83" s="19" t="s">
        <v>4</v>
      </c>
      <c r="D83" s="19">
        <v>5</v>
      </c>
      <c r="E83" s="19">
        <v>3</v>
      </c>
      <c r="F83" s="19">
        <v>0</v>
      </c>
    </row>
    <row r="84" spans="2:6" x14ac:dyDescent="0.25">
      <c r="B84" s="5"/>
      <c r="C84" s="19" t="s">
        <v>5</v>
      </c>
      <c r="D84" s="19">
        <v>0</v>
      </c>
      <c r="E84" s="19">
        <v>0</v>
      </c>
      <c r="F84" s="19">
        <v>0</v>
      </c>
    </row>
    <row r="85" spans="2:6" x14ac:dyDescent="0.25">
      <c r="B85" s="5"/>
      <c r="C85" s="19" t="s">
        <v>6</v>
      </c>
      <c r="D85" s="19">
        <v>20</v>
      </c>
      <c r="E85" s="19">
        <v>15</v>
      </c>
      <c r="F85" s="19">
        <v>1</v>
      </c>
    </row>
    <row r="86" spans="2:6" x14ac:dyDescent="0.25">
      <c r="B86" s="5"/>
      <c r="C86" s="19" t="s">
        <v>7</v>
      </c>
      <c r="D86" s="19">
        <v>0</v>
      </c>
      <c r="E86" s="19">
        <v>0</v>
      </c>
      <c r="F86" s="19">
        <v>0</v>
      </c>
    </row>
    <row r="87" spans="2:6" x14ac:dyDescent="0.25">
      <c r="B87" s="5"/>
      <c r="C87" s="19" t="s">
        <v>8</v>
      </c>
      <c r="D87" s="19">
        <v>20</v>
      </c>
      <c r="E87" s="19">
        <v>15</v>
      </c>
      <c r="F87" s="19">
        <v>0</v>
      </c>
    </row>
    <row r="88" spans="2:6" x14ac:dyDescent="0.25">
      <c r="B88" s="5"/>
      <c r="C88" s="19" t="s">
        <v>9</v>
      </c>
      <c r="D88" s="19">
        <v>0</v>
      </c>
      <c r="E88" s="19">
        <v>0</v>
      </c>
      <c r="F88" s="19">
        <v>0</v>
      </c>
    </row>
    <row r="89" spans="2:6" x14ac:dyDescent="0.25">
      <c r="B89" s="5"/>
      <c r="C89" s="36" t="s">
        <v>11</v>
      </c>
      <c r="D89" s="37">
        <v>30438.766950000001</v>
      </c>
      <c r="E89" s="37">
        <v>9116.1849750000001</v>
      </c>
      <c r="F89" s="37">
        <v>5237.699775</v>
      </c>
    </row>
    <row r="90" spans="2:6" x14ac:dyDescent="0.25">
      <c r="B90" s="5"/>
      <c r="D90" s="31">
        <f>INT(1.1*D89)</f>
        <v>33482</v>
      </c>
      <c r="E90" s="31">
        <f t="shared" ref="E90" si="8">INT(1.1*E89)</f>
        <v>10027</v>
      </c>
      <c r="F90" s="31">
        <f t="shared" ref="F90" si="9">INT(1.1*F89)</f>
        <v>5761</v>
      </c>
    </row>
    <row r="91" spans="2:6" x14ac:dyDescent="0.25">
      <c r="B91" s="5"/>
      <c r="C91" s="17" t="s">
        <v>90</v>
      </c>
    </row>
    <row r="92" spans="2:6" x14ac:dyDescent="0.25">
      <c r="B92" s="5"/>
      <c r="C92" s="8" t="s">
        <v>86</v>
      </c>
      <c r="D92" s="29">
        <f>AVERAGE(D90:F90)</f>
        <v>16423.333333333332</v>
      </c>
    </row>
    <row r="94" spans="2:6" x14ac:dyDescent="0.25">
      <c r="B94" s="5" t="s">
        <v>126</v>
      </c>
    </row>
    <row r="95" spans="2:6" x14ac:dyDescent="0.25">
      <c r="B95" s="5"/>
      <c r="C95" s="48" t="s">
        <v>46</v>
      </c>
      <c r="D95" s="77"/>
    </row>
    <row r="96" spans="2:6" ht="16.2" x14ac:dyDescent="0.3">
      <c r="B96" s="5"/>
      <c r="C96" s="44" t="s">
        <v>122</v>
      </c>
      <c r="D96" s="45">
        <v>10382</v>
      </c>
    </row>
    <row r="97" spans="2:6" ht="14.4" x14ac:dyDescent="0.3">
      <c r="B97" s="5"/>
      <c r="C97" s="44" t="s">
        <v>123</v>
      </c>
      <c r="D97" s="45">
        <v>10</v>
      </c>
    </row>
    <row r="98" spans="2:6" ht="16.2" x14ac:dyDescent="0.3">
      <c r="B98" s="5"/>
      <c r="C98" s="44" t="s">
        <v>124</v>
      </c>
      <c r="D98" s="45">
        <v>5</v>
      </c>
    </row>
    <row r="99" spans="2:6" ht="14.4" x14ac:dyDescent="0.3">
      <c r="B99" s="5"/>
      <c r="C99" s="44" t="s">
        <v>125</v>
      </c>
      <c r="D99" s="92">
        <v>0.1</v>
      </c>
    </row>
    <row r="100" spans="2:6" x14ac:dyDescent="0.25">
      <c r="B100" s="5"/>
      <c r="C100" s="46" t="s">
        <v>106</v>
      </c>
      <c r="D100" s="47">
        <f>INT(((D96/D97)*D99)/D98)</f>
        <v>20</v>
      </c>
      <c r="F100" s="17">
        <f>AVERAGE(D104:F104)</f>
        <v>19.666666666666668</v>
      </c>
    </row>
    <row r="101" spans="2:6" x14ac:dyDescent="0.25">
      <c r="B101" s="5"/>
    </row>
    <row r="102" spans="2:6" x14ac:dyDescent="0.25">
      <c r="B102" s="5"/>
      <c r="C102" s="36" t="s">
        <v>2</v>
      </c>
      <c r="D102" s="36">
        <v>1</v>
      </c>
      <c r="E102" s="36">
        <v>2</v>
      </c>
      <c r="F102" s="36">
        <v>3</v>
      </c>
    </row>
    <row r="103" spans="2:6" ht="26.4" x14ac:dyDescent="0.25">
      <c r="B103" s="5"/>
      <c r="C103" s="25"/>
      <c r="D103" s="28" t="s">
        <v>119</v>
      </c>
      <c r="E103" s="28" t="s">
        <v>120</v>
      </c>
      <c r="F103" s="28" t="s">
        <v>121</v>
      </c>
    </row>
    <row r="104" spans="2:6" x14ac:dyDescent="0.25">
      <c r="B104" s="5"/>
      <c r="C104" s="25" t="s">
        <v>85</v>
      </c>
      <c r="D104" s="26">
        <f>D105*(D106+D107)</f>
        <v>50</v>
      </c>
      <c r="E104" s="26">
        <f t="shared" ref="E104" si="10">E105*(E106+E107)</f>
        <v>7</v>
      </c>
      <c r="F104" s="26">
        <f t="shared" ref="F104" si="11">F105*(F106+F107)</f>
        <v>2</v>
      </c>
    </row>
    <row r="105" spans="2:6" x14ac:dyDescent="0.25">
      <c r="B105" s="5"/>
      <c r="C105" s="19" t="s">
        <v>0</v>
      </c>
      <c r="D105" s="19">
        <v>2</v>
      </c>
      <c r="E105" s="19">
        <v>1</v>
      </c>
      <c r="F105" s="19">
        <v>1</v>
      </c>
    </row>
    <row r="106" spans="2:6" x14ac:dyDescent="0.25">
      <c r="B106" s="5"/>
      <c r="C106" s="19" t="s">
        <v>3</v>
      </c>
      <c r="D106" s="19">
        <v>10</v>
      </c>
      <c r="E106" s="19">
        <v>4</v>
      </c>
      <c r="F106" s="19">
        <v>2</v>
      </c>
    </row>
    <row r="107" spans="2:6" x14ac:dyDescent="0.25">
      <c r="B107" s="5"/>
      <c r="C107" s="19" t="s">
        <v>4</v>
      </c>
      <c r="D107" s="19">
        <v>15</v>
      </c>
      <c r="E107" s="19">
        <v>3</v>
      </c>
      <c r="F107" s="19">
        <v>0</v>
      </c>
    </row>
    <row r="108" spans="2:6" x14ac:dyDescent="0.25">
      <c r="B108" s="5"/>
      <c r="C108" s="19" t="s">
        <v>5</v>
      </c>
      <c r="D108" s="19">
        <v>0</v>
      </c>
      <c r="E108" s="19">
        <v>0</v>
      </c>
      <c r="F108" s="19">
        <v>0</v>
      </c>
    </row>
    <row r="109" spans="2:6" x14ac:dyDescent="0.25">
      <c r="B109" s="5"/>
      <c r="C109" s="19" t="s">
        <v>6</v>
      </c>
      <c r="D109" s="19">
        <v>20</v>
      </c>
      <c r="E109" s="19">
        <v>8</v>
      </c>
      <c r="F109" s="19">
        <v>8</v>
      </c>
    </row>
    <row r="110" spans="2:6" x14ac:dyDescent="0.25">
      <c r="B110" s="5"/>
      <c r="C110" s="19" t="s">
        <v>7</v>
      </c>
      <c r="D110" s="19">
        <v>0</v>
      </c>
      <c r="E110" s="19">
        <v>0</v>
      </c>
      <c r="F110" s="19">
        <v>0</v>
      </c>
    </row>
    <row r="111" spans="2:6" x14ac:dyDescent="0.25">
      <c r="B111" s="5"/>
      <c r="C111" s="19" t="s">
        <v>8</v>
      </c>
      <c r="D111" s="19">
        <v>30</v>
      </c>
      <c r="E111" s="19">
        <v>6</v>
      </c>
      <c r="F111" s="19">
        <v>0</v>
      </c>
    </row>
    <row r="112" spans="2:6" x14ac:dyDescent="0.25">
      <c r="B112" s="5"/>
      <c r="C112" s="19" t="s">
        <v>9</v>
      </c>
      <c r="D112" s="19">
        <v>0</v>
      </c>
      <c r="E112" s="19">
        <v>0</v>
      </c>
      <c r="F112" s="19">
        <v>0</v>
      </c>
    </row>
    <row r="113" spans="2:6" x14ac:dyDescent="0.25">
      <c r="B113" s="5"/>
      <c r="C113" s="36" t="s">
        <v>11</v>
      </c>
      <c r="D113" s="37">
        <v>47494.1253</v>
      </c>
      <c r="E113" s="37">
        <v>9061.5606749999988</v>
      </c>
      <c r="F113" s="37">
        <v>6012.8088750000006</v>
      </c>
    </row>
    <row r="114" spans="2:6" x14ac:dyDescent="0.25">
      <c r="B114" s="5"/>
      <c r="D114" s="31">
        <f>INT(1.1*D113)</f>
        <v>52243</v>
      </c>
      <c r="E114" s="31">
        <f t="shared" ref="E114" si="12">INT(1.1*E113)</f>
        <v>9967</v>
      </c>
      <c r="F114" s="31">
        <f t="shared" ref="F114" si="13">INT(1.1*F113)</f>
        <v>6614</v>
      </c>
    </row>
    <row r="115" spans="2:6" x14ac:dyDescent="0.25">
      <c r="B115" s="5"/>
      <c r="C115" s="17" t="s">
        <v>93</v>
      </c>
    </row>
    <row r="116" spans="2:6" x14ac:dyDescent="0.25">
      <c r="B116" s="5"/>
      <c r="C116" s="8" t="s">
        <v>86</v>
      </c>
      <c r="D116" s="29">
        <f>AVERAGE(D114:F114)</f>
        <v>22941.333333333332</v>
      </c>
    </row>
    <row r="118" spans="2:6" x14ac:dyDescent="0.25">
      <c r="B118" s="5" t="s">
        <v>135</v>
      </c>
    </row>
    <row r="119" spans="2:6" x14ac:dyDescent="0.25">
      <c r="B119" s="5"/>
      <c r="C119" s="48" t="s">
        <v>70</v>
      </c>
      <c r="D119" s="49"/>
    </row>
    <row r="120" spans="2:6" ht="16.2" x14ac:dyDescent="0.3">
      <c r="B120" s="5"/>
      <c r="C120" s="44" t="s">
        <v>127</v>
      </c>
      <c r="D120" s="45">
        <v>4060</v>
      </c>
    </row>
    <row r="121" spans="2:6" ht="14.4" x14ac:dyDescent="0.3">
      <c r="B121" s="5"/>
      <c r="C121" s="44" t="s">
        <v>123</v>
      </c>
      <c r="D121" s="45">
        <v>10</v>
      </c>
    </row>
    <row r="122" spans="2:6" ht="16.2" x14ac:dyDescent="0.3">
      <c r="B122" s="5"/>
      <c r="C122" s="44" t="s">
        <v>128</v>
      </c>
      <c r="D122" s="45">
        <v>150</v>
      </c>
    </row>
    <row r="123" spans="2:6" ht="14.4" x14ac:dyDescent="0.3">
      <c r="B123" s="5"/>
      <c r="C123" s="44" t="s">
        <v>129</v>
      </c>
      <c r="D123" s="92">
        <v>0.5</v>
      </c>
    </row>
    <row r="124" spans="2:6" ht="16.2" x14ac:dyDescent="0.3">
      <c r="B124" s="5"/>
      <c r="C124" s="44" t="s">
        <v>130</v>
      </c>
      <c r="D124" s="45">
        <v>15</v>
      </c>
    </row>
    <row r="125" spans="2:6" ht="14.4" x14ac:dyDescent="0.3">
      <c r="B125" s="5"/>
      <c r="C125" s="44" t="s">
        <v>131</v>
      </c>
      <c r="D125" s="92">
        <v>0.3</v>
      </c>
    </row>
    <row r="126" spans="2:6" x14ac:dyDescent="0.25">
      <c r="B126" s="5"/>
      <c r="C126" s="46" t="s">
        <v>106</v>
      </c>
      <c r="D126" s="47">
        <f>INT(((D120/D121)*D123)/D122)+INT(((D120/D121)*D125)/D124)</f>
        <v>9</v>
      </c>
      <c r="F126" s="17">
        <f>AVERAGE(D130:F130)</f>
        <v>9.3333333333333339</v>
      </c>
    </row>
    <row r="127" spans="2:6" x14ac:dyDescent="0.25">
      <c r="B127" s="5"/>
    </row>
    <row r="128" spans="2:6" x14ac:dyDescent="0.25">
      <c r="B128" s="5"/>
      <c r="C128" s="36" t="s">
        <v>2</v>
      </c>
      <c r="D128" s="36">
        <v>1</v>
      </c>
      <c r="E128" s="36">
        <v>2</v>
      </c>
      <c r="F128" s="36">
        <v>3</v>
      </c>
    </row>
    <row r="129" spans="2:6" ht="26.4" x14ac:dyDescent="0.25">
      <c r="B129" s="5"/>
      <c r="C129" s="25"/>
      <c r="D129" s="28" t="s">
        <v>132</v>
      </c>
      <c r="E129" s="28" t="s">
        <v>134</v>
      </c>
      <c r="F129" s="28" t="s">
        <v>133</v>
      </c>
    </row>
    <row r="130" spans="2:6" x14ac:dyDescent="0.25">
      <c r="B130" s="5"/>
      <c r="C130" s="25" t="s">
        <v>85</v>
      </c>
      <c r="D130" s="26">
        <f>D131*(D132+D133)</f>
        <v>18</v>
      </c>
      <c r="E130" s="26">
        <f t="shared" ref="E130:F130" si="14">E131*(E132+E133)</f>
        <v>8</v>
      </c>
      <c r="F130" s="26">
        <f t="shared" si="14"/>
        <v>2</v>
      </c>
    </row>
    <row r="131" spans="2:6" x14ac:dyDescent="0.25">
      <c r="B131" s="5"/>
      <c r="C131" s="19" t="s">
        <v>0</v>
      </c>
      <c r="D131" s="19">
        <v>2</v>
      </c>
      <c r="E131" s="19">
        <v>2</v>
      </c>
      <c r="F131" s="19">
        <v>1</v>
      </c>
    </row>
    <row r="132" spans="2:6" x14ac:dyDescent="0.25">
      <c r="B132" s="5"/>
      <c r="C132" s="19" t="s">
        <v>3</v>
      </c>
      <c r="D132" s="19">
        <v>5</v>
      </c>
      <c r="E132" s="19">
        <v>2</v>
      </c>
      <c r="F132" s="19">
        <v>1</v>
      </c>
    </row>
    <row r="133" spans="2:6" x14ac:dyDescent="0.25">
      <c r="B133" s="5"/>
      <c r="C133" s="19" t="s">
        <v>4</v>
      </c>
      <c r="D133" s="19">
        <v>4</v>
      </c>
      <c r="E133" s="19">
        <v>2</v>
      </c>
      <c r="F133" s="19">
        <v>1</v>
      </c>
    </row>
    <row r="134" spans="2:6" x14ac:dyDescent="0.25">
      <c r="B134" s="5"/>
      <c r="C134" s="19" t="s">
        <v>5</v>
      </c>
      <c r="D134" s="19">
        <v>0</v>
      </c>
      <c r="E134" s="19">
        <v>0</v>
      </c>
      <c r="F134" s="19">
        <v>0</v>
      </c>
    </row>
    <row r="135" spans="2:6" x14ac:dyDescent="0.25">
      <c r="B135" s="5"/>
      <c r="C135" s="19" t="s">
        <v>6</v>
      </c>
      <c r="D135" s="19">
        <v>50</v>
      </c>
      <c r="E135" s="19">
        <v>20</v>
      </c>
      <c r="F135" s="19">
        <v>10</v>
      </c>
    </row>
    <row r="136" spans="2:6" x14ac:dyDescent="0.25">
      <c r="B136" s="5"/>
      <c r="C136" s="19" t="s">
        <v>7</v>
      </c>
      <c r="D136" s="19">
        <v>0</v>
      </c>
      <c r="E136" s="19">
        <v>0</v>
      </c>
      <c r="F136" s="19">
        <v>0</v>
      </c>
    </row>
    <row r="137" spans="2:6" x14ac:dyDescent="0.25">
      <c r="B137" s="5"/>
      <c r="C137" s="19" t="s">
        <v>8</v>
      </c>
      <c r="D137" s="19">
        <v>40</v>
      </c>
      <c r="E137" s="19">
        <v>20</v>
      </c>
      <c r="F137" s="19">
        <v>1</v>
      </c>
    </row>
    <row r="138" spans="2:6" ht="13.8" thickBot="1" x14ac:dyDescent="0.3">
      <c r="B138" s="5"/>
      <c r="C138" s="33" t="s">
        <v>9</v>
      </c>
      <c r="D138" s="33">
        <v>0</v>
      </c>
      <c r="E138" s="33">
        <v>0</v>
      </c>
      <c r="F138" s="33">
        <v>0</v>
      </c>
    </row>
    <row r="139" spans="2:6" ht="13.8" thickBot="1" x14ac:dyDescent="0.3">
      <c r="B139" s="5"/>
      <c r="C139" s="38" t="s">
        <v>11</v>
      </c>
      <c r="D139" s="39">
        <v>27626.67945</v>
      </c>
      <c r="E139" s="39">
        <v>13600.654274999997</v>
      </c>
      <c r="F139" s="40">
        <v>6161.6388750000006</v>
      </c>
    </row>
    <row r="140" spans="2:6" x14ac:dyDescent="0.25">
      <c r="B140" s="5"/>
      <c r="D140" s="31">
        <f>INT(1.1*D139)</f>
        <v>30389</v>
      </c>
      <c r="E140" s="31">
        <f t="shared" ref="E140" si="15">INT(1.1*E139)</f>
        <v>14960</v>
      </c>
      <c r="F140" s="31">
        <f t="shared" ref="F140" si="16">INT(1.1*F139)</f>
        <v>6777</v>
      </c>
    </row>
    <row r="141" spans="2:6" x14ac:dyDescent="0.25">
      <c r="B141" s="5"/>
      <c r="C141" s="17" t="s">
        <v>136</v>
      </c>
    </row>
    <row r="142" spans="2:6" x14ac:dyDescent="0.25">
      <c r="B142" s="5"/>
      <c r="C142" s="8" t="s">
        <v>86</v>
      </c>
      <c r="D142" s="29">
        <f>AVERAGE(D140:F140)</f>
        <v>17375.333333333332</v>
      </c>
    </row>
    <row r="144" spans="2:6" x14ac:dyDescent="0.25">
      <c r="B144" s="5" t="s">
        <v>143</v>
      </c>
    </row>
    <row r="145" spans="2:6" x14ac:dyDescent="0.25">
      <c r="B145" s="5"/>
      <c r="C145" s="48" t="s">
        <v>72</v>
      </c>
      <c r="D145" s="49"/>
    </row>
    <row r="146" spans="2:6" ht="16.2" x14ac:dyDescent="0.3">
      <c r="B146" s="5"/>
      <c r="C146" s="44" t="s">
        <v>137</v>
      </c>
      <c r="D146" s="45">
        <v>11112</v>
      </c>
    </row>
    <row r="147" spans="2:6" ht="14.4" x14ac:dyDescent="0.3">
      <c r="B147" s="5"/>
      <c r="C147" s="44" t="s">
        <v>197</v>
      </c>
      <c r="D147" s="45">
        <v>5</v>
      </c>
    </row>
    <row r="148" spans="2:6" ht="16.2" x14ac:dyDescent="0.3">
      <c r="B148" s="5"/>
      <c r="C148" s="44" t="s">
        <v>138</v>
      </c>
      <c r="D148" s="45">
        <v>50</v>
      </c>
    </row>
    <row r="149" spans="2:6" ht="14.4" x14ac:dyDescent="0.3">
      <c r="B149" s="5"/>
      <c r="C149" s="44" t="s">
        <v>139</v>
      </c>
      <c r="D149" s="92">
        <v>0.6</v>
      </c>
    </row>
    <row r="150" spans="2:6" x14ac:dyDescent="0.25">
      <c r="B150" s="5"/>
      <c r="C150" s="46" t="s">
        <v>106</v>
      </c>
      <c r="D150" s="47">
        <f>INT(((D146/D147)*D149)/D148)</f>
        <v>26</v>
      </c>
      <c r="F150" s="17">
        <f>AVERAGE(D154:F154)</f>
        <v>24.333333333333332</v>
      </c>
    </row>
    <row r="151" spans="2:6" x14ac:dyDescent="0.25">
      <c r="B151" s="5"/>
    </row>
    <row r="152" spans="2:6" x14ac:dyDescent="0.25">
      <c r="B152" s="5"/>
      <c r="C152" s="36" t="s">
        <v>2</v>
      </c>
      <c r="D152" s="36">
        <v>1</v>
      </c>
      <c r="E152" s="36">
        <v>2</v>
      </c>
      <c r="F152" s="36">
        <v>3</v>
      </c>
    </row>
    <row r="153" spans="2:6" ht="39.6" x14ac:dyDescent="0.25">
      <c r="B153" s="5"/>
      <c r="C153" s="25"/>
      <c r="D153" s="28" t="s">
        <v>140</v>
      </c>
      <c r="E153" s="28" t="s">
        <v>141</v>
      </c>
      <c r="F153" s="28" t="s">
        <v>142</v>
      </c>
    </row>
    <row r="154" spans="2:6" x14ac:dyDescent="0.25">
      <c r="B154" s="5"/>
      <c r="C154" s="25" t="s">
        <v>85</v>
      </c>
      <c r="D154" s="26">
        <f>D155*(D156+D157)</f>
        <v>64</v>
      </c>
      <c r="E154" s="26">
        <f t="shared" ref="E154:F154" si="17">E155*(E156+E157)</f>
        <v>8</v>
      </c>
      <c r="F154" s="26">
        <f t="shared" si="17"/>
        <v>1</v>
      </c>
    </row>
    <row r="155" spans="2:6" x14ac:dyDescent="0.25">
      <c r="B155" s="5"/>
      <c r="C155" s="19" t="s">
        <v>0</v>
      </c>
      <c r="D155" s="19">
        <v>4</v>
      </c>
      <c r="E155" s="19">
        <v>1</v>
      </c>
      <c r="F155" s="19">
        <v>1</v>
      </c>
    </row>
    <row r="156" spans="2:6" x14ac:dyDescent="0.25">
      <c r="B156" s="5"/>
      <c r="C156" s="19" t="s">
        <v>3</v>
      </c>
      <c r="D156" s="19">
        <v>8</v>
      </c>
      <c r="E156" s="19">
        <v>4</v>
      </c>
      <c r="F156" s="19">
        <v>1</v>
      </c>
    </row>
    <row r="157" spans="2:6" x14ac:dyDescent="0.25">
      <c r="B157" s="5"/>
      <c r="C157" s="19" t="s">
        <v>4</v>
      </c>
      <c r="D157" s="19">
        <v>8</v>
      </c>
      <c r="E157" s="19">
        <v>4</v>
      </c>
      <c r="F157" s="19">
        <v>0</v>
      </c>
    </row>
    <row r="158" spans="2:6" x14ac:dyDescent="0.25">
      <c r="B158" s="5"/>
      <c r="C158" s="19" t="s">
        <v>5</v>
      </c>
      <c r="D158" s="19">
        <v>0</v>
      </c>
      <c r="E158" s="19">
        <v>0</v>
      </c>
      <c r="F158" s="19">
        <v>0</v>
      </c>
    </row>
    <row r="159" spans="2:6" x14ac:dyDescent="0.25">
      <c r="B159" s="5"/>
      <c r="C159" s="19" t="s">
        <v>6</v>
      </c>
      <c r="D159" s="19">
        <v>40</v>
      </c>
      <c r="E159" s="19">
        <v>16</v>
      </c>
      <c r="F159" s="19">
        <v>1</v>
      </c>
    </row>
    <row r="160" spans="2:6" x14ac:dyDescent="0.25">
      <c r="B160" s="5"/>
      <c r="C160" s="19" t="s">
        <v>7</v>
      </c>
      <c r="D160" s="19">
        <v>0</v>
      </c>
      <c r="E160" s="19">
        <v>0</v>
      </c>
      <c r="F160" s="19">
        <v>0</v>
      </c>
    </row>
    <row r="161" spans="2:6" x14ac:dyDescent="0.25">
      <c r="B161" s="5"/>
      <c r="C161" s="19" t="s">
        <v>8</v>
      </c>
      <c r="D161" s="19">
        <v>40</v>
      </c>
      <c r="E161" s="19">
        <v>16</v>
      </c>
      <c r="F161" s="19">
        <v>0</v>
      </c>
    </row>
    <row r="162" spans="2:6" ht="13.8" thickBot="1" x14ac:dyDescent="0.3">
      <c r="B162" s="5"/>
      <c r="C162" s="33" t="s">
        <v>9</v>
      </c>
      <c r="D162" s="33">
        <v>0</v>
      </c>
      <c r="E162" s="33">
        <v>0</v>
      </c>
      <c r="F162" s="33">
        <v>0</v>
      </c>
    </row>
    <row r="163" spans="2:6" ht="13.8" thickBot="1" x14ac:dyDescent="0.3">
      <c r="B163" s="5"/>
      <c r="C163" s="38" t="s">
        <v>11</v>
      </c>
      <c r="D163" s="39">
        <v>71551.178699999989</v>
      </c>
      <c r="E163" s="39">
        <v>10463.416275</v>
      </c>
      <c r="F163" s="41">
        <v>5237.699775</v>
      </c>
    </row>
    <row r="164" spans="2:6" x14ac:dyDescent="0.25">
      <c r="B164" s="5"/>
      <c r="D164" s="31">
        <f>INT(1.1*D163)</f>
        <v>78706</v>
      </c>
      <c r="E164" s="31">
        <f t="shared" ref="E164" si="18">INT(1.1*E163)</f>
        <v>11509</v>
      </c>
      <c r="F164" s="31">
        <f t="shared" ref="F164" si="19">INT(1.1*F163)</f>
        <v>5761</v>
      </c>
    </row>
    <row r="165" spans="2:6" x14ac:dyDescent="0.25">
      <c r="B165" s="5"/>
      <c r="C165" s="17" t="s">
        <v>144</v>
      </c>
    </row>
    <row r="166" spans="2:6" x14ac:dyDescent="0.25">
      <c r="B166" s="5"/>
      <c r="C166" s="8" t="s">
        <v>86</v>
      </c>
      <c r="D166" s="29">
        <f>AVERAGE(D164:F164)</f>
        <v>31992</v>
      </c>
    </row>
    <row r="168" spans="2:6" x14ac:dyDescent="0.25">
      <c r="B168" s="5" t="s">
        <v>147</v>
      </c>
    </row>
    <row r="169" spans="2:6" x14ac:dyDescent="0.25">
      <c r="B169" s="5"/>
      <c r="C169" s="48" t="s">
        <v>148</v>
      </c>
      <c r="D169" s="49"/>
    </row>
    <row r="170" spans="2:6" ht="16.2" x14ac:dyDescent="0.3">
      <c r="B170" s="5"/>
      <c r="C170" s="44" t="s">
        <v>150</v>
      </c>
      <c r="D170" s="45">
        <v>12523</v>
      </c>
    </row>
    <row r="171" spans="2:6" ht="14.4" x14ac:dyDescent="0.3">
      <c r="B171" s="5"/>
      <c r="C171" s="44" t="s">
        <v>113</v>
      </c>
      <c r="D171" s="45">
        <v>4</v>
      </c>
    </row>
    <row r="172" spans="2:6" ht="16.2" x14ac:dyDescent="0.3">
      <c r="B172" s="5"/>
      <c r="C172" s="44" t="s">
        <v>151</v>
      </c>
      <c r="D172" s="45">
        <v>50</v>
      </c>
    </row>
    <row r="173" spans="2:6" ht="14.4" x14ac:dyDescent="0.3">
      <c r="B173" s="5"/>
      <c r="C173" s="44" t="s">
        <v>152</v>
      </c>
      <c r="D173" s="92">
        <v>0.7</v>
      </c>
    </row>
    <row r="174" spans="2:6" x14ac:dyDescent="0.25">
      <c r="B174" s="5"/>
      <c r="C174" s="46" t="s">
        <v>106</v>
      </c>
      <c r="D174" s="47">
        <f>INT(((D170/D171)*D173)/D172)</f>
        <v>43</v>
      </c>
      <c r="F174" s="17">
        <f>AVERAGE(D178:F178)</f>
        <v>42.666666666666664</v>
      </c>
    </row>
    <row r="175" spans="2:6" x14ac:dyDescent="0.25">
      <c r="B175" s="5"/>
    </row>
    <row r="176" spans="2:6" x14ac:dyDescent="0.25">
      <c r="B176" s="5"/>
      <c r="C176" s="36" t="s">
        <v>2</v>
      </c>
      <c r="D176" s="36">
        <v>1</v>
      </c>
      <c r="E176" s="36">
        <v>2</v>
      </c>
      <c r="F176" s="36">
        <v>3</v>
      </c>
    </row>
    <row r="177" spans="2:6" ht="39.6" x14ac:dyDescent="0.25">
      <c r="B177" s="5"/>
      <c r="C177" s="25"/>
      <c r="D177" s="28" t="s">
        <v>145</v>
      </c>
      <c r="E177" s="28" t="s">
        <v>153</v>
      </c>
      <c r="F177" s="28" t="s">
        <v>146</v>
      </c>
    </row>
    <row r="178" spans="2:6" x14ac:dyDescent="0.25">
      <c r="B178" s="5"/>
      <c r="C178" s="25" t="s">
        <v>85</v>
      </c>
      <c r="D178" s="26">
        <f>D179*(D180+D181)</f>
        <v>80</v>
      </c>
      <c r="E178" s="26">
        <f t="shared" ref="E178:F178" si="20">E179*(E180+E181)</f>
        <v>32</v>
      </c>
      <c r="F178" s="26">
        <f t="shared" si="20"/>
        <v>16</v>
      </c>
    </row>
    <row r="179" spans="2:6" x14ac:dyDescent="0.25">
      <c r="B179" s="5"/>
      <c r="C179" s="19" t="s">
        <v>0</v>
      </c>
      <c r="D179" s="19">
        <v>4</v>
      </c>
      <c r="E179" s="19">
        <v>2</v>
      </c>
      <c r="F179" s="19">
        <v>2</v>
      </c>
    </row>
    <row r="180" spans="2:6" x14ac:dyDescent="0.25">
      <c r="B180" s="5"/>
      <c r="C180" s="19" t="s">
        <v>3</v>
      </c>
      <c r="D180" s="19">
        <v>10</v>
      </c>
      <c r="E180" s="19">
        <v>8</v>
      </c>
      <c r="F180" s="19">
        <v>4</v>
      </c>
    </row>
    <row r="181" spans="2:6" x14ac:dyDescent="0.25">
      <c r="B181" s="5"/>
      <c r="C181" s="19" t="s">
        <v>4</v>
      </c>
      <c r="D181" s="19">
        <v>10</v>
      </c>
      <c r="E181" s="19">
        <v>8</v>
      </c>
      <c r="F181" s="19">
        <v>4</v>
      </c>
    </row>
    <row r="182" spans="2:6" x14ac:dyDescent="0.25">
      <c r="B182" s="5"/>
      <c r="C182" s="19" t="s">
        <v>5</v>
      </c>
      <c r="D182" s="19">
        <v>0</v>
      </c>
      <c r="E182" s="19">
        <v>0</v>
      </c>
      <c r="F182" s="19">
        <v>0</v>
      </c>
    </row>
    <row r="183" spans="2:6" x14ac:dyDescent="0.25">
      <c r="B183" s="5"/>
      <c r="C183" s="19" t="s">
        <v>6</v>
      </c>
      <c r="D183" s="19">
        <v>50</v>
      </c>
      <c r="E183" s="19">
        <v>40</v>
      </c>
      <c r="F183" s="19">
        <v>20</v>
      </c>
    </row>
    <row r="184" spans="2:6" x14ac:dyDescent="0.25">
      <c r="B184" s="5"/>
      <c r="C184" s="19" t="s">
        <v>7</v>
      </c>
      <c r="D184" s="19">
        <v>0</v>
      </c>
      <c r="E184" s="19">
        <v>0</v>
      </c>
      <c r="F184" s="19">
        <v>0</v>
      </c>
    </row>
    <row r="185" spans="2:6" x14ac:dyDescent="0.25">
      <c r="B185" s="5"/>
      <c r="C185" s="19" t="s">
        <v>8</v>
      </c>
      <c r="D185" s="19">
        <v>50</v>
      </c>
      <c r="E185" s="19">
        <v>40</v>
      </c>
      <c r="F185" s="19">
        <v>20</v>
      </c>
    </row>
    <row r="186" spans="2:6" ht="13.8" thickBot="1" x14ac:dyDescent="0.3">
      <c r="B186" s="5"/>
      <c r="C186" s="33" t="s">
        <v>9</v>
      </c>
      <c r="D186" s="33">
        <v>0</v>
      </c>
      <c r="E186" s="33">
        <v>0</v>
      </c>
      <c r="F186" s="33">
        <v>0</v>
      </c>
    </row>
    <row r="187" spans="2:6" ht="13.8" thickBot="1" x14ac:dyDescent="0.3">
      <c r="B187" s="5"/>
      <c r="C187" s="38" t="s">
        <v>11</v>
      </c>
      <c r="D187" s="39">
        <v>90862.510799999989</v>
      </c>
      <c r="E187" s="39">
        <v>35985.009149999998</v>
      </c>
      <c r="F187" s="41">
        <v>18729.991050000001</v>
      </c>
    </row>
    <row r="188" spans="2:6" x14ac:dyDescent="0.25">
      <c r="B188" s="5"/>
      <c r="D188" s="31">
        <f>INT(1.1*D187)</f>
        <v>99948</v>
      </c>
      <c r="E188" s="31">
        <f t="shared" ref="E188" si="21">INT(1.1*E187)</f>
        <v>39583</v>
      </c>
      <c r="F188" s="31">
        <f t="shared" ref="F188" si="22">INT(1.1*F187)</f>
        <v>20602</v>
      </c>
    </row>
    <row r="189" spans="2:6" x14ac:dyDescent="0.25">
      <c r="B189" s="5"/>
      <c r="C189" s="17" t="s">
        <v>149</v>
      </c>
    </row>
    <row r="190" spans="2:6" x14ac:dyDescent="0.25">
      <c r="B190" s="5"/>
      <c r="C190" s="8" t="s">
        <v>86</v>
      </c>
      <c r="D190" s="29">
        <f>AVERAGE(D188:F188)</f>
        <v>53377.666666666664</v>
      </c>
    </row>
    <row r="192" spans="2:6" x14ac:dyDescent="0.25">
      <c r="B192" s="5" t="s">
        <v>156</v>
      </c>
    </row>
    <row r="193" spans="2:6" x14ac:dyDescent="0.25">
      <c r="B193" s="5"/>
      <c r="C193" s="48" t="s">
        <v>154</v>
      </c>
      <c r="D193" s="77"/>
    </row>
    <row r="194" spans="2:6" ht="16.2" x14ac:dyDescent="0.3">
      <c r="B194" s="5"/>
      <c r="C194" s="44" t="s">
        <v>157</v>
      </c>
      <c r="D194" s="84">
        <v>7244</v>
      </c>
    </row>
    <row r="195" spans="2:6" ht="14.4" x14ac:dyDescent="0.3">
      <c r="B195" s="5"/>
      <c r="C195" s="44" t="s">
        <v>158</v>
      </c>
      <c r="D195" s="84">
        <v>3.5</v>
      </c>
    </row>
    <row r="196" spans="2:6" ht="16.2" x14ac:dyDescent="0.3">
      <c r="B196" s="5"/>
      <c r="C196" s="44" t="s">
        <v>159</v>
      </c>
      <c r="D196" s="84">
        <v>30</v>
      </c>
    </row>
    <row r="197" spans="2:6" ht="14.4" x14ac:dyDescent="0.3">
      <c r="B197" s="5"/>
      <c r="C197" s="44" t="s">
        <v>160</v>
      </c>
      <c r="D197" s="89">
        <v>0.6</v>
      </c>
    </row>
    <row r="198" spans="2:6" ht="16.2" x14ac:dyDescent="0.3">
      <c r="B198" s="5"/>
      <c r="C198" s="44" t="s">
        <v>161</v>
      </c>
      <c r="D198" s="84">
        <v>15</v>
      </c>
    </row>
    <row r="199" spans="2:6" ht="14.4" x14ac:dyDescent="0.3">
      <c r="B199" s="5"/>
      <c r="C199" s="44" t="s">
        <v>131</v>
      </c>
      <c r="D199" s="89">
        <v>0.25</v>
      </c>
    </row>
    <row r="200" spans="2:6" x14ac:dyDescent="0.25">
      <c r="B200" s="5"/>
      <c r="C200" s="46" t="s">
        <v>106</v>
      </c>
      <c r="D200" s="85">
        <f>INT(((D194/D195)*D197)/D196)+INT(((D194/D195)*D199)/D198)</f>
        <v>75</v>
      </c>
      <c r="F200" s="17">
        <f>AVERAGE(D204:F204)</f>
        <v>78</v>
      </c>
    </row>
    <row r="201" spans="2:6" x14ac:dyDescent="0.25">
      <c r="B201" s="5"/>
    </row>
    <row r="202" spans="2:6" x14ac:dyDescent="0.25">
      <c r="B202" s="5"/>
      <c r="C202" s="36" t="s">
        <v>2</v>
      </c>
      <c r="D202" s="36">
        <v>1</v>
      </c>
      <c r="E202" s="36">
        <v>2</v>
      </c>
      <c r="F202" s="36">
        <v>3</v>
      </c>
    </row>
    <row r="203" spans="2:6" ht="52.8" x14ac:dyDescent="0.25">
      <c r="B203" s="5"/>
      <c r="C203" s="25"/>
      <c r="D203" s="28" t="s">
        <v>163</v>
      </c>
      <c r="E203" s="28" t="s">
        <v>164</v>
      </c>
      <c r="F203" s="28" t="s">
        <v>162</v>
      </c>
    </row>
    <row r="204" spans="2:6" x14ac:dyDescent="0.25">
      <c r="B204" s="5"/>
      <c r="C204" s="25" t="s">
        <v>85</v>
      </c>
      <c r="D204" s="26">
        <f>D205*(D206+D207)</f>
        <v>200</v>
      </c>
      <c r="E204" s="26">
        <f t="shared" ref="E204:F204" si="23">E205*(E206+E207)</f>
        <v>30</v>
      </c>
      <c r="F204" s="26">
        <f t="shared" si="23"/>
        <v>4</v>
      </c>
    </row>
    <row r="205" spans="2:6" x14ac:dyDescent="0.25">
      <c r="B205" s="5"/>
      <c r="C205" s="19" t="s">
        <v>0</v>
      </c>
      <c r="D205" s="19">
        <v>10</v>
      </c>
      <c r="E205" s="19">
        <v>3</v>
      </c>
      <c r="F205" s="19">
        <v>1</v>
      </c>
    </row>
    <row r="206" spans="2:6" x14ac:dyDescent="0.25">
      <c r="B206" s="5"/>
      <c r="C206" s="19" t="s">
        <v>3</v>
      </c>
      <c r="D206" s="19">
        <v>10</v>
      </c>
      <c r="E206" s="19">
        <v>5</v>
      </c>
      <c r="F206" s="19">
        <v>2</v>
      </c>
    </row>
    <row r="207" spans="2:6" x14ac:dyDescent="0.25">
      <c r="B207" s="5"/>
      <c r="C207" s="19" t="s">
        <v>4</v>
      </c>
      <c r="D207" s="19">
        <v>10</v>
      </c>
      <c r="E207" s="19">
        <v>5</v>
      </c>
      <c r="F207" s="19">
        <v>2</v>
      </c>
    </row>
    <row r="208" spans="2:6" x14ac:dyDescent="0.25">
      <c r="B208" s="5"/>
      <c r="C208" s="19" t="s">
        <v>5</v>
      </c>
      <c r="D208" s="19">
        <v>0</v>
      </c>
      <c r="E208" s="19">
        <v>0</v>
      </c>
      <c r="F208" s="19">
        <v>0</v>
      </c>
    </row>
    <row r="209" spans="2:6" x14ac:dyDescent="0.25">
      <c r="B209" s="5"/>
      <c r="C209" s="19" t="s">
        <v>6</v>
      </c>
      <c r="D209" s="19">
        <v>50</v>
      </c>
      <c r="E209" s="19">
        <v>25</v>
      </c>
      <c r="F209" s="19">
        <v>10</v>
      </c>
    </row>
    <row r="210" spans="2:6" x14ac:dyDescent="0.25">
      <c r="B210" s="5"/>
      <c r="C210" s="19" t="s">
        <v>7</v>
      </c>
      <c r="D210" s="19">
        <v>0</v>
      </c>
      <c r="E210" s="19">
        <v>0</v>
      </c>
      <c r="F210" s="19">
        <v>0</v>
      </c>
    </row>
    <row r="211" spans="2:6" x14ac:dyDescent="0.25">
      <c r="B211" s="5"/>
      <c r="C211" s="19" t="s">
        <v>8</v>
      </c>
      <c r="D211" s="19">
        <v>50</v>
      </c>
      <c r="E211" s="19">
        <v>25</v>
      </c>
      <c r="F211" s="19">
        <v>10</v>
      </c>
    </row>
    <row r="212" spans="2:6" ht="13.8" thickBot="1" x14ac:dyDescent="0.3">
      <c r="B212" s="5"/>
      <c r="C212" s="33" t="s">
        <v>9</v>
      </c>
      <c r="D212" s="33">
        <v>0</v>
      </c>
      <c r="E212" s="33">
        <v>0</v>
      </c>
      <c r="F212" s="33">
        <v>0</v>
      </c>
    </row>
    <row r="213" spans="2:6" ht="13.8" thickBot="1" x14ac:dyDescent="0.3">
      <c r="B213" s="5"/>
      <c r="C213" s="38" t="s">
        <v>11</v>
      </c>
      <c r="D213" s="39">
        <v>244012.14165000001</v>
      </c>
      <c r="E213" s="39">
        <v>32195.944950000001</v>
      </c>
      <c r="F213" s="41">
        <v>7533.1626749999996</v>
      </c>
    </row>
    <row r="214" spans="2:6" x14ac:dyDescent="0.25">
      <c r="B214" s="5"/>
      <c r="D214" s="31">
        <f>INT(1.1*D213)</f>
        <v>268413</v>
      </c>
      <c r="E214" s="31">
        <f t="shared" ref="E214" si="24">INT(1.1*E213)</f>
        <v>35415</v>
      </c>
      <c r="F214" s="31">
        <f t="shared" ref="F214" si="25">INT(1.1*F213)</f>
        <v>8286</v>
      </c>
    </row>
    <row r="215" spans="2:6" x14ac:dyDescent="0.25">
      <c r="B215" s="5"/>
      <c r="C215" s="17" t="s">
        <v>155</v>
      </c>
    </row>
    <row r="216" spans="2:6" x14ac:dyDescent="0.25">
      <c r="B216" s="5"/>
      <c r="C216" s="8" t="s">
        <v>86</v>
      </c>
      <c r="D216" s="29">
        <f>AVERAGE(D214:F214)</f>
        <v>104038</v>
      </c>
    </row>
    <row r="218" spans="2:6" x14ac:dyDescent="0.25">
      <c r="B218" s="5" t="s">
        <v>165</v>
      </c>
    </row>
    <row r="219" spans="2:6" x14ac:dyDescent="0.25">
      <c r="B219" s="5"/>
      <c r="C219" s="48" t="s">
        <v>166</v>
      </c>
      <c r="D219" s="49"/>
    </row>
    <row r="220" spans="2:6" ht="16.2" x14ac:dyDescent="0.3">
      <c r="B220" s="5"/>
      <c r="C220" s="44" t="s">
        <v>171</v>
      </c>
      <c r="D220" s="45">
        <v>10463</v>
      </c>
    </row>
    <row r="221" spans="2:6" ht="14.4" x14ac:dyDescent="0.3">
      <c r="B221" s="5"/>
      <c r="C221" s="44" t="s">
        <v>123</v>
      </c>
      <c r="D221" s="45">
        <v>10</v>
      </c>
    </row>
    <row r="222" spans="2:6" ht="16.2" x14ac:dyDescent="0.3">
      <c r="B222" s="5"/>
      <c r="C222" s="44" t="s">
        <v>172</v>
      </c>
      <c r="D222" s="45">
        <v>300</v>
      </c>
    </row>
    <row r="223" spans="2:6" ht="14.4" x14ac:dyDescent="0.3">
      <c r="B223" s="5"/>
      <c r="C223" s="44" t="s">
        <v>173</v>
      </c>
      <c r="D223" s="92">
        <v>0.6</v>
      </c>
    </row>
    <row r="224" spans="2:6" ht="16.2" x14ac:dyDescent="0.3">
      <c r="B224" s="5"/>
      <c r="C224" s="44" t="s">
        <v>174</v>
      </c>
      <c r="D224" s="45">
        <v>10</v>
      </c>
    </row>
    <row r="225" spans="2:6" ht="14.4" x14ac:dyDescent="0.3">
      <c r="B225" s="5"/>
      <c r="C225" s="44" t="s">
        <v>175</v>
      </c>
      <c r="D225" s="92">
        <v>0.1</v>
      </c>
    </row>
    <row r="226" spans="2:6" x14ac:dyDescent="0.25">
      <c r="B226" s="5"/>
      <c r="C226" s="46" t="s">
        <v>106</v>
      </c>
      <c r="D226" s="47">
        <f>INT(((D220/D221)*D223)/D222)+INT(((D220/D221)*D225)/D224)</f>
        <v>12</v>
      </c>
      <c r="F226" s="17">
        <f>AVERAGE(D230:F230)</f>
        <v>12.666666666666666</v>
      </c>
    </row>
    <row r="227" spans="2:6" x14ac:dyDescent="0.25">
      <c r="B227" s="5"/>
    </row>
    <row r="228" spans="2:6" x14ac:dyDescent="0.25">
      <c r="B228" s="5"/>
      <c r="C228" s="36" t="s">
        <v>2</v>
      </c>
      <c r="D228" s="36">
        <v>1</v>
      </c>
      <c r="E228" s="36">
        <v>2</v>
      </c>
      <c r="F228" s="36">
        <v>3</v>
      </c>
    </row>
    <row r="229" spans="2:6" ht="39.6" x14ac:dyDescent="0.25">
      <c r="B229" s="5"/>
      <c r="C229" s="25"/>
      <c r="D229" s="28" t="s">
        <v>168</v>
      </c>
      <c r="E229" s="28" t="s">
        <v>169</v>
      </c>
      <c r="F229" s="28" t="s">
        <v>170</v>
      </c>
    </row>
    <row r="230" spans="2:6" x14ac:dyDescent="0.25">
      <c r="B230" s="5"/>
      <c r="C230" s="25" t="s">
        <v>85</v>
      </c>
      <c r="D230" s="26">
        <f>D231*(D232+D233)</f>
        <v>30</v>
      </c>
      <c r="E230" s="26">
        <f t="shared" ref="E230:F230" si="26">E231*(E232+E233)</f>
        <v>6</v>
      </c>
      <c r="F230" s="26">
        <f t="shared" si="26"/>
        <v>2</v>
      </c>
    </row>
    <row r="231" spans="2:6" x14ac:dyDescent="0.25">
      <c r="B231" s="5"/>
      <c r="C231" s="19" t="s">
        <v>0</v>
      </c>
      <c r="D231" s="19">
        <v>3</v>
      </c>
      <c r="E231" s="19">
        <v>1</v>
      </c>
      <c r="F231" s="19">
        <v>1</v>
      </c>
    </row>
    <row r="232" spans="2:6" x14ac:dyDescent="0.25">
      <c r="B232" s="5"/>
      <c r="C232" s="19" t="s">
        <v>3</v>
      </c>
      <c r="D232" s="19">
        <v>5</v>
      </c>
      <c r="E232" s="19">
        <v>3</v>
      </c>
      <c r="F232" s="19">
        <v>2</v>
      </c>
    </row>
    <row r="233" spans="2:6" x14ac:dyDescent="0.25">
      <c r="B233" s="5"/>
      <c r="C233" s="19" t="s">
        <v>4</v>
      </c>
      <c r="D233" s="19">
        <v>5</v>
      </c>
      <c r="E233" s="19">
        <v>3</v>
      </c>
      <c r="F233" s="19">
        <v>0</v>
      </c>
    </row>
    <row r="234" spans="2:6" x14ac:dyDescent="0.25">
      <c r="B234" s="5"/>
      <c r="C234" s="19" t="s">
        <v>5</v>
      </c>
      <c r="D234" s="19">
        <v>0</v>
      </c>
      <c r="E234" s="19">
        <v>0</v>
      </c>
      <c r="F234" s="19">
        <v>0</v>
      </c>
    </row>
    <row r="235" spans="2:6" x14ac:dyDescent="0.25">
      <c r="B235" s="5"/>
      <c r="C235" s="19" t="s">
        <v>6</v>
      </c>
      <c r="D235" s="19">
        <v>45</v>
      </c>
      <c r="E235" s="19">
        <v>25</v>
      </c>
      <c r="F235" s="19">
        <v>5</v>
      </c>
    </row>
    <row r="236" spans="2:6" x14ac:dyDescent="0.25">
      <c r="B236" s="5"/>
      <c r="C236" s="19" t="s">
        <v>7</v>
      </c>
      <c r="D236" s="19">
        <v>0</v>
      </c>
      <c r="E236" s="19">
        <v>0</v>
      </c>
      <c r="F236" s="19">
        <v>0</v>
      </c>
    </row>
    <row r="237" spans="2:6" x14ac:dyDescent="0.25">
      <c r="B237" s="5"/>
      <c r="C237" s="19" t="s">
        <v>8</v>
      </c>
      <c r="D237" s="19">
        <v>45</v>
      </c>
      <c r="E237" s="19">
        <v>25</v>
      </c>
      <c r="F237" s="19">
        <v>0</v>
      </c>
    </row>
    <row r="238" spans="2:6" ht="13.8" thickBot="1" x14ac:dyDescent="0.3">
      <c r="B238" s="5"/>
      <c r="C238" s="33" t="s">
        <v>9</v>
      </c>
      <c r="D238" s="33">
        <v>0</v>
      </c>
      <c r="E238" s="33">
        <v>0</v>
      </c>
      <c r="F238" s="33">
        <v>0</v>
      </c>
    </row>
    <row r="239" spans="2:6" ht="13.8" thickBot="1" x14ac:dyDescent="0.3">
      <c r="B239" s="5"/>
      <c r="C239" s="38" t="s">
        <v>11</v>
      </c>
      <c r="D239" s="39">
        <v>42676.344450000004</v>
      </c>
      <c r="E239" s="39">
        <v>10270.908974999998</v>
      </c>
      <c r="F239" s="41">
        <v>5931.6288750000003</v>
      </c>
    </row>
    <row r="240" spans="2:6" x14ac:dyDescent="0.25">
      <c r="B240" s="5"/>
      <c r="D240" s="31">
        <f>INT(1.1*D239)</f>
        <v>46943</v>
      </c>
      <c r="E240" s="31">
        <f t="shared" ref="E240" si="27">INT(1.1*E239)</f>
        <v>11297</v>
      </c>
      <c r="F240" s="31">
        <f t="shared" ref="F240" si="28">INT(1.1*F239)</f>
        <v>6524</v>
      </c>
    </row>
    <row r="241" spans="2:5" x14ac:dyDescent="0.25">
      <c r="B241" s="5"/>
      <c r="C241" s="17" t="s">
        <v>167</v>
      </c>
    </row>
    <row r="242" spans="2:5" x14ac:dyDescent="0.25">
      <c r="B242" s="5"/>
      <c r="C242" s="8" t="s">
        <v>86</v>
      </c>
      <c r="D242" s="29">
        <f>AVERAGE(D240:F240)</f>
        <v>21588</v>
      </c>
    </row>
    <row r="244" spans="2:5" x14ac:dyDescent="0.25">
      <c r="B244" s="5" t="s">
        <v>182</v>
      </c>
    </row>
    <row r="245" spans="2:5" x14ac:dyDescent="0.25">
      <c r="B245" s="5"/>
      <c r="C245" s="48" t="s">
        <v>176</v>
      </c>
      <c r="D245" s="77"/>
    </row>
    <row r="246" spans="2:5" ht="16.2" x14ac:dyDescent="0.3">
      <c r="B246" s="5"/>
      <c r="C246" s="44" t="s">
        <v>178</v>
      </c>
      <c r="D246" s="84">
        <v>5023</v>
      </c>
    </row>
    <row r="247" spans="2:5" ht="14.4" x14ac:dyDescent="0.3">
      <c r="B247" s="5"/>
      <c r="C247" s="44" t="s">
        <v>179</v>
      </c>
      <c r="D247" s="84">
        <v>20</v>
      </c>
    </row>
    <row r="248" spans="2:5" ht="16.2" x14ac:dyDescent="0.3">
      <c r="B248" s="5"/>
      <c r="C248" s="44" t="s">
        <v>180</v>
      </c>
      <c r="D248" s="84">
        <v>150</v>
      </c>
    </row>
    <row r="249" spans="2:5" ht="14.4" x14ac:dyDescent="0.3">
      <c r="B249" s="5"/>
      <c r="C249" s="44" t="s">
        <v>181</v>
      </c>
      <c r="D249" s="89">
        <v>0.7</v>
      </c>
    </row>
    <row r="250" spans="2:5" ht="16.2" x14ac:dyDescent="0.3">
      <c r="B250" s="5"/>
      <c r="C250" s="44" t="s">
        <v>174</v>
      </c>
      <c r="D250" s="84">
        <v>10</v>
      </c>
    </row>
    <row r="251" spans="2:5" ht="14.4" x14ac:dyDescent="0.3">
      <c r="B251" s="5"/>
      <c r="C251" s="44" t="s">
        <v>175</v>
      </c>
      <c r="D251" s="89">
        <v>0.2</v>
      </c>
    </row>
    <row r="252" spans="2:5" x14ac:dyDescent="0.25">
      <c r="B252" s="5"/>
      <c r="C252" s="46" t="s">
        <v>106</v>
      </c>
      <c r="D252" s="85">
        <f>INT(((D246/D247)*D249)/D248)+INT(((D246/D247)*D251)/D250)</f>
        <v>6</v>
      </c>
      <c r="E252" s="17">
        <f>AVERAGE(D256:E256)</f>
        <v>5.5</v>
      </c>
    </row>
    <row r="253" spans="2:5" x14ac:dyDescent="0.25">
      <c r="B253" s="5"/>
    </row>
    <row r="254" spans="2:5" x14ac:dyDescent="0.25">
      <c r="B254" s="5"/>
      <c r="C254" s="36" t="s">
        <v>2</v>
      </c>
      <c r="D254" s="36">
        <v>1</v>
      </c>
      <c r="E254" s="36">
        <v>2</v>
      </c>
    </row>
    <row r="255" spans="2:5" ht="26.4" x14ac:dyDescent="0.25">
      <c r="B255" s="5"/>
      <c r="C255" s="25"/>
      <c r="D255" s="28" t="s">
        <v>184</v>
      </c>
      <c r="E255" s="28" t="s">
        <v>183</v>
      </c>
    </row>
    <row r="256" spans="2:5" x14ac:dyDescent="0.25">
      <c r="B256" s="5"/>
      <c r="C256" s="25" t="s">
        <v>85</v>
      </c>
      <c r="D256" s="26">
        <f>D257*(D258+D259)</f>
        <v>5</v>
      </c>
      <c r="E256" s="26">
        <f>E257*(E258+E259)</f>
        <v>6</v>
      </c>
    </row>
    <row r="257" spans="2:6" x14ac:dyDescent="0.25">
      <c r="B257" s="5"/>
      <c r="C257" s="19" t="s">
        <v>0</v>
      </c>
      <c r="D257" s="19">
        <v>1</v>
      </c>
      <c r="E257" s="19">
        <v>1</v>
      </c>
    </row>
    <row r="258" spans="2:6" x14ac:dyDescent="0.25">
      <c r="B258" s="5"/>
      <c r="C258" s="19" t="s">
        <v>3</v>
      </c>
      <c r="D258" s="19">
        <v>5</v>
      </c>
      <c r="E258" s="19">
        <v>3</v>
      </c>
    </row>
    <row r="259" spans="2:6" x14ac:dyDescent="0.25">
      <c r="B259" s="5"/>
      <c r="C259" s="19" t="s">
        <v>4</v>
      </c>
      <c r="D259" s="19">
        <v>0</v>
      </c>
      <c r="E259" s="19">
        <v>3</v>
      </c>
    </row>
    <row r="260" spans="2:6" x14ac:dyDescent="0.25">
      <c r="B260" s="5"/>
      <c r="C260" s="19" t="s">
        <v>5</v>
      </c>
      <c r="D260" s="19">
        <v>0</v>
      </c>
      <c r="E260" s="19">
        <v>0</v>
      </c>
    </row>
    <row r="261" spans="2:6" x14ac:dyDescent="0.25">
      <c r="B261" s="5"/>
      <c r="C261" s="19" t="s">
        <v>6</v>
      </c>
      <c r="D261" s="19">
        <v>50</v>
      </c>
      <c r="E261" s="19">
        <v>15</v>
      </c>
    </row>
    <row r="262" spans="2:6" x14ac:dyDescent="0.25">
      <c r="B262" s="5"/>
      <c r="C262" s="19" t="s">
        <v>7</v>
      </c>
      <c r="D262" s="19">
        <v>0</v>
      </c>
      <c r="E262" s="19">
        <v>0</v>
      </c>
    </row>
    <row r="263" spans="2:6" x14ac:dyDescent="0.25">
      <c r="B263" s="5"/>
      <c r="C263" s="19" t="s">
        <v>8</v>
      </c>
      <c r="D263" s="19">
        <v>0</v>
      </c>
      <c r="E263" s="19">
        <v>15</v>
      </c>
    </row>
    <row r="264" spans="2:6" ht="13.8" thickBot="1" x14ac:dyDescent="0.3">
      <c r="B264" s="5"/>
      <c r="C264" s="33" t="s">
        <v>9</v>
      </c>
      <c r="D264" s="33">
        <v>0</v>
      </c>
      <c r="E264" s="33">
        <v>0</v>
      </c>
    </row>
    <row r="265" spans="2:6" ht="13.8" thickBot="1" x14ac:dyDescent="0.3">
      <c r="B265" s="5"/>
      <c r="C265" s="38" t="s">
        <v>11</v>
      </c>
      <c r="D265" s="39">
        <v>10312.827375000001</v>
      </c>
      <c r="E265" s="41">
        <v>9116.1849750000001</v>
      </c>
    </row>
    <row r="266" spans="2:6" x14ac:dyDescent="0.25">
      <c r="B266" s="5"/>
      <c r="D266" s="31">
        <f>INT(1.1*D265)</f>
        <v>11344</v>
      </c>
      <c r="E266" s="31">
        <f t="shared" ref="E266" si="29">INT(1.1*E265)</f>
        <v>10027</v>
      </c>
      <c r="F266" s="31"/>
    </row>
    <row r="267" spans="2:6" x14ac:dyDescent="0.25">
      <c r="B267" s="5"/>
      <c r="C267" s="17" t="s">
        <v>177</v>
      </c>
    </row>
    <row r="268" spans="2:6" x14ac:dyDescent="0.25">
      <c r="B268" s="5"/>
      <c r="C268" s="8" t="s">
        <v>86</v>
      </c>
      <c r="D268" s="29">
        <f>AVERAGE(D266:E266)</f>
        <v>10685.5</v>
      </c>
    </row>
    <row r="275" spans="3:6" x14ac:dyDescent="0.25">
      <c r="C275" s="50"/>
      <c r="D275" s="50" t="s">
        <v>82</v>
      </c>
      <c r="E275" s="50" t="s">
        <v>81</v>
      </c>
      <c r="F275" s="50" t="s">
        <v>83</v>
      </c>
    </row>
    <row r="276" spans="3:6" x14ac:dyDescent="0.25">
      <c r="C276" s="19" t="s">
        <v>186</v>
      </c>
      <c r="D276" s="93">
        <f>MIN($D$42:$F$42)</f>
        <v>14390</v>
      </c>
      <c r="E276" s="93">
        <f>MAX($D$42:$F$42)</f>
        <v>104603</v>
      </c>
      <c r="F276" s="93">
        <f>D44</f>
        <v>46596</v>
      </c>
    </row>
    <row r="277" spans="3:6" x14ac:dyDescent="0.25">
      <c r="C277" s="19" t="s">
        <v>187</v>
      </c>
      <c r="D277" s="93">
        <f>MIN($D$66:$F$66)</f>
        <v>15953</v>
      </c>
      <c r="E277" s="93">
        <f>MAX($D$66:$F$66)</f>
        <v>178462</v>
      </c>
      <c r="F277" s="93">
        <f>D68</f>
        <v>85720</v>
      </c>
    </row>
    <row r="278" spans="3:6" x14ac:dyDescent="0.25">
      <c r="C278" s="19" t="s">
        <v>188</v>
      </c>
      <c r="D278" s="93">
        <f>MIN($D$90:$F$90)</f>
        <v>5761</v>
      </c>
      <c r="E278" s="93">
        <f>MAX($D$90:$F$90)</f>
        <v>33482</v>
      </c>
      <c r="F278" s="93">
        <f>D92</f>
        <v>16423.333333333332</v>
      </c>
    </row>
    <row r="279" spans="3:6" x14ac:dyDescent="0.25">
      <c r="C279" s="19" t="s">
        <v>189</v>
      </c>
      <c r="D279" s="93">
        <f>MIN($D$114:$F$114)</f>
        <v>6614</v>
      </c>
      <c r="E279" s="93">
        <f>MAX($D$114:$F$114)</f>
        <v>52243</v>
      </c>
      <c r="F279" s="93">
        <f>D116</f>
        <v>22941.333333333332</v>
      </c>
    </row>
    <row r="280" spans="3:6" x14ac:dyDescent="0.25">
      <c r="C280" s="19" t="s">
        <v>190</v>
      </c>
      <c r="D280" s="93">
        <f>MIN($D$140:$F$140)</f>
        <v>6777</v>
      </c>
      <c r="E280" s="93">
        <f>MAX($D$140:$F$140)</f>
        <v>30389</v>
      </c>
      <c r="F280" s="93">
        <f>D142</f>
        <v>17375.333333333332</v>
      </c>
    </row>
    <row r="281" spans="3:6" x14ac:dyDescent="0.25">
      <c r="C281" s="19" t="s">
        <v>191</v>
      </c>
      <c r="D281" s="93">
        <f>MIN($D$164:$F$164)</f>
        <v>5761</v>
      </c>
      <c r="E281" s="93">
        <f>MAX($D$164:$F$164)</f>
        <v>78706</v>
      </c>
      <c r="F281" s="93">
        <f>D166</f>
        <v>31992</v>
      </c>
    </row>
    <row r="282" spans="3:6" x14ac:dyDescent="0.25">
      <c r="C282" s="19" t="s">
        <v>192</v>
      </c>
      <c r="D282" s="93">
        <f>MIN($D$188:$F$188)</f>
        <v>20602</v>
      </c>
      <c r="E282" s="93">
        <f>MAX($D$188:$F$188)</f>
        <v>99948</v>
      </c>
      <c r="F282" s="93">
        <f>D190</f>
        <v>53377.666666666664</v>
      </c>
    </row>
    <row r="283" spans="3:6" x14ac:dyDescent="0.25">
      <c r="C283" s="19" t="s">
        <v>193</v>
      </c>
      <c r="D283" s="93">
        <f>MIN($D$214:$F$214)</f>
        <v>8286</v>
      </c>
      <c r="E283" s="93">
        <f>MAX($D$214:$F$214)</f>
        <v>268413</v>
      </c>
      <c r="F283" s="93">
        <f>D216</f>
        <v>104038</v>
      </c>
    </row>
    <row r="284" spans="3:6" x14ac:dyDescent="0.25">
      <c r="C284" s="19" t="s">
        <v>194</v>
      </c>
      <c r="D284" s="93">
        <f>MIN($D$240:$F$240)</f>
        <v>6524</v>
      </c>
      <c r="E284" s="93">
        <f>MAX($D$240:$F$240)</f>
        <v>46943</v>
      </c>
      <c r="F284" s="93">
        <f>D242</f>
        <v>21588</v>
      </c>
    </row>
    <row r="285" spans="3:6" x14ac:dyDescent="0.25">
      <c r="C285" s="19" t="s">
        <v>195</v>
      </c>
      <c r="D285" s="93">
        <f>MIN($D$266:$E$266)</f>
        <v>10027</v>
      </c>
      <c r="E285" s="93">
        <f>MAX($D$266:$E$266)</f>
        <v>11344</v>
      </c>
      <c r="F285" s="93">
        <f>D268</f>
        <v>10685.5</v>
      </c>
    </row>
    <row r="286" spans="3:6" x14ac:dyDescent="0.25">
      <c r="D286" s="30"/>
    </row>
    <row r="287" spans="3:6" x14ac:dyDescent="0.25">
      <c r="D287" s="30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9:K39"/>
  <sheetViews>
    <sheetView topLeftCell="A7" workbookViewId="0">
      <selection activeCell="F58" sqref="F58:F62"/>
    </sheetView>
  </sheetViews>
  <sheetFormatPr defaultRowHeight="13.2" x14ac:dyDescent="0.25"/>
  <cols>
    <col min="6" max="6" width="13.44140625" bestFit="1" customWidth="1"/>
  </cols>
  <sheetData>
    <row r="9" spans="6:6" x14ac:dyDescent="0.25">
      <c r="F9" s="32"/>
    </row>
    <row r="10" spans="6:6" x14ac:dyDescent="0.25">
      <c r="F10" s="32"/>
    </row>
    <row r="11" spans="6:6" x14ac:dyDescent="0.25">
      <c r="F11" s="32"/>
    </row>
    <row r="12" spans="6:6" x14ac:dyDescent="0.25">
      <c r="F12" s="32"/>
    </row>
    <row r="13" spans="6:6" x14ac:dyDescent="0.25">
      <c r="F13" s="32"/>
    </row>
    <row r="14" spans="6:6" x14ac:dyDescent="0.25">
      <c r="F14" s="32"/>
    </row>
    <row r="15" spans="6:6" x14ac:dyDescent="0.25">
      <c r="F15" s="32"/>
    </row>
    <row r="16" spans="6:6" x14ac:dyDescent="0.25">
      <c r="F16" s="32"/>
    </row>
    <row r="17" spans="6:11" x14ac:dyDescent="0.25">
      <c r="F17" s="32"/>
    </row>
    <row r="18" spans="6:11" x14ac:dyDescent="0.25">
      <c r="F18" s="32"/>
    </row>
    <row r="19" spans="6:11" x14ac:dyDescent="0.25">
      <c r="F19" s="32"/>
      <c r="K19" s="16"/>
    </row>
    <row r="20" spans="6:11" x14ac:dyDescent="0.25">
      <c r="F20" s="32"/>
    </row>
    <row r="21" spans="6:11" x14ac:dyDescent="0.25">
      <c r="F21" s="32"/>
    </row>
    <row r="22" spans="6:11" x14ac:dyDescent="0.25">
      <c r="F22" s="32"/>
    </row>
    <row r="23" spans="6:11" x14ac:dyDescent="0.25">
      <c r="F23" s="32"/>
    </row>
    <row r="24" spans="6:11" x14ac:dyDescent="0.25">
      <c r="F24" s="32"/>
    </row>
    <row r="25" spans="6:11" x14ac:dyDescent="0.25">
      <c r="F25" s="32"/>
    </row>
    <row r="26" spans="6:11" x14ac:dyDescent="0.25">
      <c r="F26" s="32"/>
    </row>
    <row r="27" spans="6:11" x14ac:dyDescent="0.25">
      <c r="F27" s="32"/>
    </row>
    <row r="28" spans="6:11" x14ac:dyDescent="0.25">
      <c r="F28" s="32"/>
    </row>
    <row r="29" spans="6:11" x14ac:dyDescent="0.25">
      <c r="F29" s="32"/>
    </row>
    <row r="30" spans="6:11" x14ac:dyDescent="0.25">
      <c r="F30" s="32"/>
    </row>
    <row r="31" spans="6:11" x14ac:dyDescent="0.25">
      <c r="F31" s="32"/>
    </row>
    <row r="32" spans="6:11" x14ac:dyDescent="0.25">
      <c r="F32" s="32"/>
    </row>
    <row r="33" spans="6:6" x14ac:dyDescent="0.25">
      <c r="F33" s="32"/>
    </row>
    <row r="34" spans="6:6" x14ac:dyDescent="0.25">
      <c r="F34" s="32"/>
    </row>
    <row r="35" spans="6:6" x14ac:dyDescent="0.25">
      <c r="F35" s="32"/>
    </row>
    <row r="36" spans="6:6" x14ac:dyDescent="0.25">
      <c r="F36" s="32"/>
    </row>
    <row r="37" spans="6:6" x14ac:dyDescent="0.25">
      <c r="F37" s="32"/>
    </row>
    <row r="38" spans="6:6" x14ac:dyDescent="0.25">
      <c r="F38" s="32"/>
    </row>
    <row r="39" spans="6:6" x14ac:dyDescent="0.25">
      <c r="F39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mieszkalne_koszty</vt:lpstr>
      <vt:lpstr>Arkusz3</vt:lpstr>
      <vt:lpstr>zbiorowe</vt:lpstr>
      <vt:lpstr>uzytecznosci</vt:lpstr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Pawlina</dc:creator>
  <cp:lastModifiedBy>Grażyna D. Grabowska</cp:lastModifiedBy>
  <cp:lastPrinted>2016-03-04T13:28:03Z</cp:lastPrinted>
  <dcterms:created xsi:type="dcterms:W3CDTF">2015-09-14T11:32:22Z</dcterms:created>
  <dcterms:modified xsi:type="dcterms:W3CDTF">2016-03-14T13:50:31Z</dcterms:modified>
</cp:coreProperties>
</file>